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DieseArbeitsmappe"/>
  <mc:AlternateContent xmlns:mc="http://schemas.openxmlformats.org/markup-compatibility/2006">
    <mc:Choice Requires="x15">
      <x15ac:absPath xmlns:x15ac="http://schemas.microsoft.com/office/spreadsheetml/2010/11/ac" url="X:\BERATUNG\Patrick\Kalkulationstool\Version 3\"/>
    </mc:Choice>
  </mc:AlternateContent>
  <xr:revisionPtr revIDLastSave="0" documentId="13_ncr:1_{D7AE6F1B-A7BA-48D0-945E-31E86412AB03}" xr6:coauthVersionLast="47" xr6:coauthVersionMax="47" xr10:uidLastSave="{00000000-0000-0000-0000-000000000000}"/>
  <bookViews>
    <workbookView xWindow="-120" yWindow="-120" windowWidth="29040" windowHeight="15840" xr2:uid="{00000000-000D-0000-FFFF-FFFF00000000}"/>
  </bookViews>
  <sheets>
    <sheet name="Infos" sheetId="1" r:id="rId1"/>
    <sheet name="A) Personal Künstlerisch" sheetId="3" r:id="rId2"/>
    <sheet name="B) Personal Verwaltung" sheetId="7" r:id="rId3"/>
    <sheet name="C) SACHAUFWAND" sheetId="6" r:id="rId4"/>
    <sheet name="D) Einnahmen-Ausgaben ab 5001€" sheetId="5" r:id="rId5"/>
    <sheet name="++Bruttolohnrechner++" sheetId="8" r:id="rId6"/>
  </sheets>
  <externalReferences>
    <externalReference r:id="rId7"/>
  </externalReferences>
  <definedNames>
    <definedName name="_xlnm.Print_Area" localSheetId="1">'A) Personal Künstlerisch'!$B$2:$H$48</definedName>
    <definedName name="_xlnm.Print_Area" localSheetId="2">'B) Personal Verwaltung'!$B$1:$G$18</definedName>
    <definedName name="_xlnm.Print_Area" localSheetId="3">'C) SACHAUFWAND'!$B$1:$G$52</definedName>
    <definedName name="_xlnm.Print_Area" localSheetId="4">'D) Einnahmen-Ausgaben ab 5001€'!$A$1:$D$120</definedName>
    <definedName name="OLE_LINK1" localSheetId="0">Infos!#REF!</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8" l="1"/>
  <c r="C37" i="3"/>
  <c r="E29" i="6"/>
  <c r="A38" i="5"/>
  <c r="A39" i="5"/>
  <c r="A40" i="5"/>
  <c r="A41" i="5"/>
  <c r="A42" i="5"/>
  <c r="A43" i="5"/>
  <c r="A44" i="5"/>
  <c r="A45" i="5"/>
  <c r="A46" i="5"/>
  <c r="A37" i="5"/>
  <c r="A50" i="5"/>
  <c r="A51" i="5"/>
  <c r="A52" i="5"/>
  <c r="A53" i="5"/>
  <c r="A54" i="5"/>
  <c r="A55" i="5"/>
  <c r="A56" i="5"/>
  <c r="A57" i="5"/>
  <c r="A58" i="5"/>
  <c r="A59" i="5"/>
  <c r="A60" i="5"/>
  <c r="A61" i="5"/>
  <c r="A62" i="5"/>
  <c r="A63" i="5"/>
  <c r="A64" i="5"/>
  <c r="A65" i="5"/>
  <c r="A66" i="5"/>
  <c r="A67" i="5"/>
  <c r="A68" i="5"/>
  <c r="A49" i="5"/>
  <c r="B79" i="5"/>
  <c r="B83" i="5"/>
  <c r="A87" i="5"/>
  <c r="A91" i="5"/>
  <c r="A95" i="5"/>
  <c r="A76" i="5"/>
  <c r="A77" i="5"/>
  <c r="A78" i="5"/>
  <c r="A79" i="5"/>
  <c r="A80" i="5"/>
  <c r="A81" i="5"/>
  <c r="A82" i="5"/>
  <c r="A83" i="5"/>
  <c r="A84" i="5"/>
  <c r="A75" i="5"/>
  <c r="A99" i="5"/>
  <c r="A100" i="5"/>
  <c r="A101" i="5"/>
  <c r="A102" i="5"/>
  <c r="A103" i="5"/>
  <c r="A104" i="5"/>
  <c r="A105" i="5"/>
  <c r="A106" i="5"/>
  <c r="A107" i="5"/>
  <c r="A108" i="5"/>
  <c r="A109" i="5"/>
  <c r="A110" i="5"/>
  <c r="A111" i="5"/>
  <c r="A112" i="5"/>
  <c r="A113" i="5"/>
  <c r="A114" i="5"/>
  <c r="A115" i="5"/>
  <c r="A116" i="5"/>
  <c r="A117" i="5"/>
  <c r="A98" i="5"/>
  <c r="B29" i="5"/>
  <c r="B13" i="5"/>
  <c r="B30" i="5" s="1"/>
  <c r="F12" i="7"/>
  <c r="G12" i="7" s="1"/>
  <c r="B46" i="5" s="1"/>
  <c r="F11" i="7"/>
  <c r="G11" i="7" s="1"/>
  <c r="B45" i="5" s="1"/>
  <c r="F10" i="7"/>
  <c r="G10" i="7" s="1"/>
  <c r="B44" i="5" s="1"/>
  <c r="G9" i="7"/>
  <c r="B43" i="5" s="1"/>
  <c r="F9" i="7"/>
  <c r="F8" i="7"/>
  <c r="G8" i="7" s="1"/>
  <c r="B42" i="5" s="1"/>
  <c r="F7" i="7"/>
  <c r="G7" i="7" s="1"/>
  <c r="B41" i="5" s="1"/>
  <c r="F6" i="7"/>
  <c r="G6" i="7" s="1"/>
  <c r="B40" i="5" s="1"/>
  <c r="F5" i="7"/>
  <c r="G5" i="7" s="1"/>
  <c r="B39" i="5" s="1"/>
  <c r="F4" i="7"/>
  <c r="G4" i="7" s="1"/>
  <c r="B38" i="5" s="1"/>
  <c r="F3" i="7"/>
  <c r="G3" i="7" s="1"/>
  <c r="C31" i="3"/>
  <c r="C32" i="3"/>
  <c r="C33" i="3"/>
  <c r="C34" i="3"/>
  <c r="C35" i="3"/>
  <c r="C36" i="3"/>
  <c r="C38" i="3"/>
  <c r="C39" i="3"/>
  <c r="B31" i="3"/>
  <c r="B32" i="3"/>
  <c r="A88" i="5" s="1"/>
  <c r="B33" i="3"/>
  <c r="A89" i="5" s="1"/>
  <c r="B34" i="3"/>
  <c r="A90" i="5" s="1"/>
  <c r="B35" i="3"/>
  <c r="B36" i="3"/>
  <c r="A92" i="5" s="1"/>
  <c r="B37" i="3"/>
  <c r="A93" i="5" s="1"/>
  <c r="B38" i="3"/>
  <c r="A94" i="5" s="1"/>
  <c r="B39" i="3"/>
  <c r="B30" i="3"/>
  <c r="A86" i="5" s="1"/>
  <c r="G27" i="3"/>
  <c r="H27" i="3" s="1"/>
  <c r="G26" i="3"/>
  <c r="H26" i="3" s="1"/>
  <c r="G25" i="3"/>
  <c r="H25" i="3" s="1"/>
  <c r="G24" i="3"/>
  <c r="H24" i="3" s="1"/>
  <c r="G23" i="3"/>
  <c r="H23" i="3" s="1"/>
  <c r="G22" i="3"/>
  <c r="H22" i="3" s="1"/>
  <c r="G21" i="3"/>
  <c r="H21" i="3" s="1"/>
  <c r="G20" i="3"/>
  <c r="H20" i="3" s="1"/>
  <c r="G19" i="3"/>
  <c r="H19" i="3" s="1"/>
  <c r="G18" i="3"/>
  <c r="H18" i="3" s="1"/>
  <c r="G13" i="3"/>
  <c r="H13" i="3" s="1"/>
  <c r="B84" i="5" s="1"/>
  <c r="G12" i="3"/>
  <c r="H12" i="3" s="1"/>
  <c r="G11" i="3"/>
  <c r="H11" i="3" s="1"/>
  <c r="B82" i="5" s="1"/>
  <c r="G10" i="3"/>
  <c r="H10" i="3" s="1"/>
  <c r="B81" i="5" s="1"/>
  <c r="G9" i="3"/>
  <c r="H9" i="3" s="1"/>
  <c r="B80" i="5" s="1"/>
  <c r="G8" i="3"/>
  <c r="H8" i="3" s="1"/>
  <c r="G7" i="3"/>
  <c r="H7" i="3" s="1"/>
  <c r="B78" i="5" s="1"/>
  <c r="G6" i="3"/>
  <c r="H6" i="3" s="1"/>
  <c r="B77" i="5" s="1"/>
  <c r="G5" i="3"/>
  <c r="H5" i="3" s="1"/>
  <c r="B76" i="5" s="1"/>
  <c r="G4" i="3"/>
  <c r="H4" i="3" s="1"/>
  <c r="B75" i="5" s="1"/>
  <c r="C13" i="7" l="1"/>
  <c r="B37" i="5"/>
  <c r="B47" i="5" s="1"/>
  <c r="C28" i="3"/>
  <c r="D14" i="3"/>
  <c r="F5" i="8" l="1"/>
  <c r="K4" i="8" s="1"/>
  <c r="N4" i="8" s="1"/>
  <c r="D34" i="8"/>
  <c r="F34" i="8" s="1"/>
  <c r="G34" i="8" s="1"/>
  <c r="H34" i="8" s="1"/>
  <c r="B34" i="8"/>
  <c r="D33" i="8"/>
  <c r="F33" i="8" s="1"/>
  <c r="G33" i="8" s="1"/>
  <c r="H33" i="8" s="1"/>
  <c r="B33" i="8"/>
  <c r="D32" i="8"/>
  <c r="F32" i="8" s="1"/>
  <c r="G32" i="8" s="1"/>
  <c r="H32" i="8" s="1"/>
  <c r="B32" i="8"/>
  <c r="D31" i="8"/>
  <c r="F31" i="8" s="1"/>
  <c r="G31" i="8" s="1"/>
  <c r="H31" i="8" s="1"/>
  <c r="B31" i="8"/>
  <c r="D30" i="8"/>
  <c r="F30" i="8" s="1"/>
  <c r="G30" i="8" s="1"/>
  <c r="H30" i="8" s="1"/>
  <c r="B30" i="8"/>
  <c r="D29" i="8"/>
  <c r="F29" i="8" s="1"/>
  <c r="G29" i="8" s="1"/>
  <c r="H29" i="8" s="1"/>
  <c r="B29" i="8"/>
  <c r="D28" i="8"/>
  <c r="F28" i="8" s="1"/>
  <c r="G28" i="8" s="1"/>
  <c r="H28" i="8" s="1"/>
  <c r="B28" i="8"/>
  <c r="D27" i="8"/>
  <c r="F27" i="8" s="1"/>
  <c r="G27" i="8" s="1"/>
  <c r="H27" i="8" s="1"/>
  <c r="B27" i="8"/>
  <c r="B18" i="8"/>
  <c r="H6" i="8"/>
  <c r="E8" i="8"/>
  <c r="L6" i="8" s="1"/>
  <c r="J4" i="8"/>
  <c r="H4" i="8"/>
  <c r="I4" i="8" s="1"/>
  <c r="J6" i="8" l="1"/>
  <c r="F8" i="8"/>
  <c r="N6" i="8" s="1"/>
  <c r="H9" i="8" l="1"/>
  <c r="D19" i="8"/>
  <c r="D17" i="8" l="1"/>
  <c r="D15" i="8"/>
  <c r="D13" i="8"/>
  <c r="D18" i="8"/>
  <c r="D16" i="8"/>
  <c r="D14" i="8"/>
  <c r="D12" i="8"/>
  <c r="M9" i="8"/>
  <c r="C12" i="8"/>
  <c r="C17" i="8" l="1"/>
  <c r="C15" i="8"/>
  <c r="C13" i="8"/>
  <c r="C14" i="8"/>
  <c r="C16" i="8"/>
  <c r="C18" i="8" l="1"/>
  <c r="C19" i="8" s="1"/>
  <c r="E30" i="6" l="1"/>
  <c r="B99" i="5" s="1"/>
  <c r="E31" i="6"/>
  <c r="B100" i="5" s="1"/>
  <c r="E32" i="6"/>
  <c r="B101" i="5" s="1"/>
  <c r="E33" i="6"/>
  <c r="B102" i="5" s="1"/>
  <c r="E34" i="6"/>
  <c r="B103" i="5" s="1"/>
  <c r="E35" i="6"/>
  <c r="B104" i="5" s="1"/>
  <c r="E36" i="6"/>
  <c r="B105" i="5" s="1"/>
  <c r="E37" i="6"/>
  <c r="B106" i="5" s="1"/>
  <c r="E38" i="6"/>
  <c r="B107" i="5" s="1"/>
  <c r="E39" i="6"/>
  <c r="B108" i="5" s="1"/>
  <c r="E40" i="6"/>
  <c r="B109" i="5" s="1"/>
  <c r="E41" i="6"/>
  <c r="B110" i="5" s="1"/>
  <c r="E42" i="6"/>
  <c r="B111" i="5" s="1"/>
  <c r="E43" i="6"/>
  <c r="B112" i="5" s="1"/>
  <c r="E44" i="6"/>
  <c r="B113" i="5" s="1"/>
  <c r="E45" i="6"/>
  <c r="B114" i="5" s="1"/>
  <c r="E46" i="6"/>
  <c r="B115" i="5" s="1"/>
  <c r="E47" i="6"/>
  <c r="B116" i="5" s="1"/>
  <c r="E48" i="6"/>
  <c r="B117" i="5" s="1"/>
  <c r="B98" i="5"/>
  <c r="B118" i="5" s="1"/>
  <c r="E6" i="6"/>
  <c r="B50" i="5" s="1"/>
  <c r="E7" i="6"/>
  <c r="B51" i="5" s="1"/>
  <c r="E8" i="6"/>
  <c r="B52" i="5" s="1"/>
  <c r="E9" i="6"/>
  <c r="B53" i="5" s="1"/>
  <c r="E10" i="6"/>
  <c r="B54" i="5" s="1"/>
  <c r="E11" i="6"/>
  <c r="B55" i="5" s="1"/>
  <c r="E12" i="6"/>
  <c r="B56" i="5" s="1"/>
  <c r="E13" i="6"/>
  <c r="B57" i="5" s="1"/>
  <c r="E14" i="6"/>
  <c r="B58" i="5" s="1"/>
  <c r="E15" i="6"/>
  <c r="B59" i="5" s="1"/>
  <c r="E16" i="6"/>
  <c r="B60" i="5" s="1"/>
  <c r="E17" i="6"/>
  <c r="B61" i="5" s="1"/>
  <c r="E18" i="6"/>
  <c r="B62" i="5" s="1"/>
  <c r="E19" i="6"/>
  <c r="B63" i="5" s="1"/>
  <c r="E20" i="6"/>
  <c r="B64" i="5" s="1"/>
  <c r="E21" i="6"/>
  <c r="B65" i="5" s="1"/>
  <c r="E22" i="6"/>
  <c r="B66" i="5" s="1"/>
  <c r="E23" i="6"/>
  <c r="B67" i="5" s="1"/>
  <c r="E24" i="6"/>
  <c r="B68" i="5" s="1"/>
  <c r="E5" i="6"/>
  <c r="B49" i="5" s="1"/>
  <c r="B69" i="5" s="1"/>
  <c r="B70" i="5" s="1"/>
  <c r="G31" i="3" l="1"/>
  <c r="H31" i="3" s="1"/>
  <c r="B87" i="5" s="1"/>
  <c r="G32" i="3"/>
  <c r="H32" i="3" s="1"/>
  <c r="B88" i="5" s="1"/>
  <c r="G33" i="3"/>
  <c r="H33" i="3" s="1"/>
  <c r="B89" i="5" s="1"/>
  <c r="G34" i="3"/>
  <c r="H34" i="3" s="1"/>
  <c r="B90" i="5" s="1"/>
  <c r="G35" i="3"/>
  <c r="H35" i="3" s="1"/>
  <c r="B91" i="5" s="1"/>
  <c r="G36" i="3"/>
  <c r="H36" i="3" s="1"/>
  <c r="B92" i="5" s="1"/>
  <c r="G37" i="3"/>
  <c r="H37" i="3" s="1"/>
  <c r="G38" i="3"/>
  <c r="H38" i="3" s="1"/>
  <c r="B94" i="5" s="1"/>
  <c r="G39" i="3"/>
  <c r="H39" i="3" s="1"/>
  <c r="B95" i="5" s="1"/>
  <c r="G30" i="3"/>
  <c r="H30" i="3" s="1"/>
  <c r="B86" i="5" s="1"/>
  <c r="C40" i="3" l="1"/>
  <c r="E49" i="6"/>
  <c r="E25" i="6"/>
  <c r="B93" i="5" l="1"/>
  <c r="B96" i="5" s="1"/>
  <c r="B119" i="5" s="1"/>
  <c r="B121" i="5" s="1"/>
  <c r="B122" i="5" s="1"/>
  <c r="D41" i="3"/>
  <c r="D43" i="3" s="1"/>
  <c r="C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F3" authorId="0" shapeId="0" xr:uid="{AB16B0BF-3280-420A-BF00-A368A9CDB84D}">
      <text>
        <r>
          <rPr>
            <sz val="9"/>
            <color indexed="81"/>
            <rFont val="Segoe UI"/>
            <family val="2"/>
          </rPr>
          <t>min. €174 
ab 5. Jahre Berufserfahrung: 
min. €204</t>
        </r>
      </text>
    </comment>
    <comment ref="F17" authorId="0" shapeId="0" xr:uid="{2EE14841-3EB8-4E73-8EA9-000381C3B14D}">
      <text>
        <r>
          <rPr>
            <sz val="9"/>
            <color indexed="81"/>
            <rFont val="Segoe UI"/>
            <family val="2"/>
          </rPr>
          <t xml:space="preserve">min. €174 
ab 5. Jahre Berufserfahrung: 
min. €204
</t>
        </r>
      </text>
    </comment>
  </commentList>
</comments>
</file>

<file path=xl/sharedStrings.xml><?xml version="1.0" encoding="utf-8"?>
<sst xmlns="http://schemas.openxmlformats.org/spreadsheetml/2006/main" count="277" uniqueCount="163">
  <si>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</si>
  <si>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</si>
  <si>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</si>
  <si>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</si>
  <si>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</si>
  <si>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</si>
  <si>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</si>
  <si>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</si>
  <si>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</si>
  <si>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</si>
  <si>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</si>
  <si>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</si>
  <si>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</si>
  <si>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</si>
  <si>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</si>
  <si>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</si>
  <si>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</si>
  <si>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</si>
  <si>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</si>
  <si>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</si>
  <si>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</si>
  <si>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</si>
  <si>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</si>
  <si>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</si>
  <si>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</si>
  <si>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</si>
  <si>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</si>
  <si>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</si>
  <si>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</si>
  <si>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</si>
  <si>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</si>
  <si>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</si>
  <si>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</si>
  <si>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IG NETZ Information</t>
  </si>
  <si>
    <t>Weitere Information zu IG NETZ</t>
  </si>
  <si>
    <t>https://freietheater.at/service/ig-netz/</t>
  </si>
  <si>
    <t xml:space="preserve">Anzahl / Tage </t>
  </si>
  <si>
    <t>Stunden pro Tag/Durchschnitt</t>
  </si>
  <si>
    <t xml:space="preserve">Anzahl der Vorstellungen/ Vorstellungstage </t>
  </si>
  <si>
    <t xml:space="preserve">KALKULATIONSTOOL </t>
  </si>
  <si>
    <t>ANSUCHEN</t>
  </si>
  <si>
    <t>Kommentar</t>
  </si>
  <si>
    <t>A) SUBVENTIONEN</t>
  </si>
  <si>
    <t>in EURO</t>
  </si>
  <si>
    <t>Summe SUBVENTIONEN</t>
  </si>
  <si>
    <t>B) EINNAHMEN DIVERSE</t>
  </si>
  <si>
    <t>Summe EINNAHMEN DIVERSE</t>
  </si>
  <si>
    <t>ZWISCHENSUMME PAW</t>
  </si>
  <si>
    <t>SACHAUFWAND:</t>
  </si>
  <si>
    <t>ZWISCHENSUMME SACHAUFWAND</t>
  </si>
  <si>
    <t>SUMME VERWALTUNGSKOSTEN</t>
  </si>
  <si>
    <t>SUMME Künstler./Wissensch Kosten</t>
  </si>
  <si>
    <t>SALDO *)</t>
  </si>
  <si>
    <t>Faktor</t>
  </si>
  <si>
    <t>Kosten in Euro</t>
  </si>
  <si>
    <t>ZWISCHENSUMME VERWALTUNG SACHAUFWAND</t>
  </si>
  <si>
    <t>ZWISCHENSUMME KÜNSTLER:/WISSENSCH. SACHAUFWAND</t>
  </si>
  <si>
    <r>
      <t>Wenn das monatliche Dienstgeber-Brutto für Angestellte 2.685</t>
    </r>
    <r>
      <rPr>
        <b/>
        <sz val="11"/>
        <color indexed="8"/>
        <rFont val="Calibri"/>
        <family val="2"/>
      </rPr>
      <t xml:space="preserve">€ </t>
    </r>
    <r>
      <rPr>
        <sz val="11"/>
        <color indexed="8"/>
        <rFont val="Calibri"/>
        <family val="2"/>
      </rPr>
      <t xml:space="preserve">(Wert 2020, exklusive Sonderzahlungen)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</si>
  <si>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t>Summe PROBEN/VORBEREITUNG</t>
  </si>
  <si>
    <t>Gesamtkosten künstlerisches Personal</t>
  </si>
  <si>
    <t xml:space="preserve">KOSTEN: VORSTELLUNGEN </t>
  </si>
  <si>
    <t xml:space="preserve">GESAMTKOSTEN: PROBEN/VORBEREITUNG UND VORSTELLUNGEN  </t>
  </si>
  <si>
    <t>Kosten</t>
  </si>
  <si>
    <t>GESAMTKOSTEN</t>
  </si>
  <si>
    <t>GAGEN für 1-2 Vorstellungen (mind. 350€/Vorstellung)</t>
  </si>
  <si>
    <t>GAGEN ab der 3. Vorstellung (mind.200€/Vorstellung)</t>
  </si>
  <si>
    <t>Vorstellungen</t>
  </si>
  <si>
    <t>Beispiel</t>
  </si>
  <si>
    <t>KOSTEN: PROBEN/VORBEREITUNG</t>
  </si>
  <si>
    <t>ZWISCHENSUMME Personalaufwand</t>
  </si>
  <si>
    <t>Proben/Vorbereitung</t>
  </si>
  <si>
    <t>A) VERWALTUNGSKOSTEN</t>
  </si>
  <si>
    <t>BEZEICHNUNG</t>
  </si>
  <si>
    <t>B) KÜNSTLERISCHE KOSTEN</t>
  </si>
  <si>
    <t>Darsteller*in 1</t>
  </si>
  <si>
    <t>SACHAUFWAND</t>
  </si>
  <si>
    <t>PERSONALAUFWAND</t>
  </si>
  <si>
    <t>h pro Tag</t>
  </si>
  <si>
    <t>h pro Woche</t>
  </si>
  <si>
    <t>anhand HN-Untergrenze pro Tag bei € 165,-</t>
  </si>
  <si>
    <t>Realkosten pro Tag</t>
  </si>
  <si>
    <t>durchschnittliche Arbeitstage pro Monat: 21</t>
  </si>
  <si>
    <t>Gesamtbudget pro Monat</t>
  </si>
  <si>
    <t>Bruttoverdienst Angestellte*r</t>
  </si>
  <si>
    <t>SV Beiträge Dienstgeber pro Monat</t>
  </si>
  <si>
    <t>KONTROLLE</t>
  </si>
  <si>
    <t>DG Kosten:</t>
  </si>
  <si>
    <t>%</t>
  </si>
  <si>
    <t>Bruttolohn</t>
  </si>
  <si>
    <t>SV</t>
  </si>
  <si>
    <t>DB</t>
  </si>
  <si>
    <t>DZ Wien</t>
  </si>
  <si>
    <t>KoSt</t>
  </si>
  <si>
    <t>BMVK</t>
  </si>
  <si>
    <t>Summe</t>
  </si>
  <si>
    <t>Gesamtbudget</t>
  </si>
  <si>
    <t>Kosten Gesamt</t>
  </si>
  <si>
    <t>SV Beiträge Dienstgeber Proben</t>
  </si>
  <si>
    <t>Probentage</t>
  </si>
  <si>
    <t>Lohn</t>
  </si>
  <si>
    <t>Brutto =</t>
  </si>
  <si>
    <t>Anzahl Personen</t>
  </si>
  <si>
    <t>Pos.</t>
  </si>
  <si>
    <t>1.</t>
  </si>
  <si>
    <t>2.</t>
  </si>
  <si>
    <t>3.</t>
  </si>
  <si>
    <t>4.</t>
  </si>
  <si>
    <t>5.</t>
  </si>
  <si>
    <t>6.</t>
  </si>
  <si>
    <t>7.</t>
  </si>
  <si>
    <t>8.</t>
  </si>
  <si>
    <t>9.</t>
  </si>
  <si>
    <t>10.</t>
  </si>
  <si>
    <t>Tage Gesamt</t>
  </si>
  <si>
    <t>11.</t>
  </si>
  <si>
    <t>12.</t>
  </si>
  <si>
    <t>13.</t>
  </si>
  <si>
    <t>14.</t>
  </si>
  <si>
    <t>15.</t>
  </si>
  <si>
    <t>16.</t>
  </si>
  <si>
    <t>17.</t>
  </si>
  <si>
    <t>18.</t>
  </si>
  <si>
    <t>19.</t>
  </si>
  <si>
    <t>20.</t>
  </si>
  <si>
    <t>Sachaufwand Gesamt</t>
  </si>
  <si>
    <t>Person</t>
  </si>
  <si>
    <t>PROBEN/VORBEREITUNG/VERWALTUNG
WERTE HIER EINGEBEN</t>
  </si>
  <si>
    <t>VORSTELLUNGEN
WERTE HIER EINGEBEN</t>
  </si>
  <si>
    <t>Bruttoverdienst Angestellte*r
Proben</t>
  </si>
  <si>
    <r>
      <t xml:space="preserve">SUMME </t>
    </r>
    <r>
      <rPr>
        <sz val="14"/>
        <color rgb="FF000000"/>
        <rFont val="Calibri"/>
        <family val="2"/>
      </rPr>
      <t>(aufgerundet auf den nächsten vollen €)</t>
    </r>
  </si>
  <si>
    <r>
      <t xml:space="preserve">Beispiel </t>
    </r>
    <r>
      <rPr>
        <b/>
        <i/>
        <sz val="14"/>
        <color indexed="8"/>
        <rFont val="Calibri"/>
        <family val="2"/>
        <scheme val="minor"/>
      </rPr>
      <t xml:space="preserve">(Brutto errechnet FÜR EINEN MONAT, keine tageweise Beschäftigung)
Dieser Bruttolohn ist eine ORIENTIERUNGSHILFE und nur ein Annäherungswert und entspricht nicht dem exakten Wert, der bei einer Anstellung über Steuerberater herauskommt. </t>
    </r>
  </si>
  <si>
    <t xml:space="preserve">Beispiel </t>
  </si>
  <si>
    <r>
      <t xml:space="preserve">Mitwirkende </t>
    </r>
    <r>
      <rPr>
        <b/>
        <u/>
        <sz val="18"/>
        <color rgb="FF000000"/>
        <rFont val="Calibri"/>
        <family val="2"/>
      </rPr>
      <t>ohne</t>
    </r>
    <r>
      <rPr>
        <b/>
        <sz val="18"/>
        <color indexed="8"/>
        <rFont val="Calibri"/>
        <family val="2"/>
      </rPr>
      <t xml:space="preserve"> Vorstellungen</t>
    </r>
  </si>
  <si>
    <t>Stunden pro Tag</t>
  </si>
  <si>
    <r>
      <t xml:space="preserve">Kosten(inkl. DG-Beitrag) </t>
    </r>
    <r>
      <rPr>
        <b/>
        <sz val="11"/>
        <rFont val="Calibri"/>
        <family val="2"/>
      </rPr>
      <t>pro 8h Tag</t>
    </r>
  </si>
  <si>
    <t>Errechnete Kosten/Tag (inkl. DG-Beitrag; aufgerundet auf den nächsten vollen €)</t>
  </si>
  <si>
    <t>Summe Mitwirkende ohne Vorstellungen</t>
  </si>
  <si>
    <r>
      <t xml:space="preserve">Mitwirkende </t>
    </r>
    <r>
      <rPr>
        <b/>
        <u/>
        <sz val="18"/>
        <color rgb="FF000000"/>
        <rFont val="Calibri"/>
        <family val="2"/>
      </rPr>
      <t>mit</t>
    </r>
    <r>
      <rPr>
        <b/>
        <sz val="18"/>
        <color indexed="8"/>
        <rFont val="Calibri"/>
        <family val="2"/>
      </rPr>
      <t xml:space="preserve"> Vorstellungen</t>
    </r>
  </si>
  <si>
    <r>
      <rPr>
        <sz val="14"/>
        <color theme="1"/>
        <rFont val="Calibri"/>
        <family val="2"/>
      </rPr>
      <t>GESAMTKOSTEN VORSTELLUNGEN</t>
    </r>
    <r>
      <rPr>
        <sz val="12"/>
        <color theme="1"/>
        <rFont val="Calibri"/>
        <family val="2"/>
      </rPr>
      <t xml:space="preserve"> (inklusive DG-Beitrag; aufgerundet auf den nächsten vollen €)</t>
    </r>
  </si>
  <si>
    <t xml:space="preserve">KOSTEN: PROBEN/VORBEREITUNG &amp; VORSTELLUNGEN  </t>
  </si>
  <si>
    <t>Summe Kosten VORSTELLUNGEN</t>
  </si>
  <si>
    <t>Summe Mitwirkende mit Vorstellungen</t>
  </si>
  <si>
    <r>
      <t xml:space="preserve">Personal </t>
    </r>
    <r>
      <rPr>
        <b/>
        <sz val="11"/>
        <color theme="1"/>
        <rFont val="Calibri"/>
        <family val="2"/>
      </rPr>
      <t>Verwaltung</t>
    </r>
  </si>
  <si>
    <r>
      <t>Kosten (inkl. DG-Abgabe)</t>
    </r>
    <r>
      <rPr>
        <b/>
        <sz val="11"/>
        <color theme="1"/>
        <rFont val="Calibri"/>
        <family val="2"/>
      </rPr>
      <t xml:space="preserve"> pro 8h Tag</t>
    </r>
    <r>
      <rPr>
        <sz val="11"/>
        <color theme="1"/>
        <rFont val="Calibri"/>
        <family val="2"/>
      </rPr>
      <t xml:space="preserve"> </t>
    </r>
  </si>
  <si>
    <t>Errechnete Kosten/Tag (aufgerundet auf den nächsten vollen €)</t>
  </si>
  <si>
    <t>A) EINNAHMEN SUBVENTIONEN</t>
  </si>
  <si>
    <t>EINNAHMEN GESAMT</t>
  </si>
  <si>
    <r>
      <t xml:space="preserve">A) VERWALTUNGSKOSTEN </t>
    </r>
    <r>
      <rPr>
        <b/>
        <sz val="18"/>
        <color rgb="FF000000"/>
        <rFont val="Calibri"/>
        <family val="2"/>
      </rPr>
      <t xml:space="preserve">in € </t>
    </r>
  </si>
  <si>
    <t>AUSGABEN</t>
  </si>
  <si>
    <t>B) Künstlerische Kosten in €</t>
  </si>
  <si>
    <r>
      <t xml:space="preserve">Mitwirkende </t>
    </r>
    <r>
      <rPr>
        <b/>
        <u/>
        <sz val="14"/>
        <rFont val="Calibri"/>
        <family val="2"/>
      </rPr>
      <t>ohne</t>
    </r>
    <r>
      <rPr>
        <b/>
        <sz val="14"/>
        <rFont val="Calibri"/>
        <family val="2"/>
      </rPr>
      <t xml:space="preserve"> Vorstellungen </t>
    </r>
  </si>
  <si>
    <r>
      <t xml:space="preserve">Mitwirkende </t>
    </r>
    <r>
      <rPr>
        <b/>
        <u/>
        <sz val="14"/>
        <rFont val="Calibri"/>
        <family val="2"/>
      </rPr>
      <t>mit</t>
    </r>
    <r>
      <rPr>
        <b/>
        <sz val="14"/>
        <rFont val="Calibri"/>
        <family val="2"/>
      </rPr>
      <t xml:space="preserve"> Vorstellungen </t>
    </r>
  </si>
  <si>
    <t xml:space="preserve">AUSGABEN GESAMT </t>
  </si>
  <si>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</si>
  <si>
    <t>Honoraruntergrenzen</t>
  </si>
  <si>
    <t>Proben-, Arbeits-, und Vorbereitungszeit:</t>
  </si>
  <si>
    <t>min. €174</t>
  </si>
  <si>
    <t xml:space="preserve">für Künstler:innen mit mehr als 5 Jahren Berufserfahrung: </t>
  </si>
  <si>
    <t>min €204</t>
  </si>
  <si>
    <r>
      <t>1. und 2. Vorstellung:</t>
    </r>
    <r>
      <rPr>
        <b/>
        <sz val="11"/>
        <color rgb="FF000000"/>
        <rFont val="Calibri"/>
        <family val="2"/>
      </rPr>
      <t xml:space="preserve"> min. €350 pro Vorstellung</t>
    </r>
  </si>
  <si>
    <r>
      <t xml:space="preserve">KOSTEN pro Vorstellung </t>
    </r>
    <r>
      <rPr>
        <b/>
        <sz val="11"/>
        <color rgb="FF000000"/>
        <rFont val="Calibri"/>
        <family val="2"/>
      </rPr>
      <t>ab</t>
    </r>
    <r>
      <rPr>
        <sz val="11"/>
        <color indexed="8"/>
        <rFont val="Calibri"/>
        <family val="2"/>
      </rPr>
      <t xml:space="preserve"> der 3. Vorstellung (mind.200€ pro Vorstellung)</t>
    </r>
  </si>
  <si>
    <t>KOSTEN pro Vorstellung für die ersten 2 Vorstellungen (mind. 350€ pro Vorstellung)</t>
  </si>
  <si>
    <r>
      <t xml:space="preserve">bei mehr als 2 Vorstellungen: </t>
    </r>
    <r>
      <rPr>
        <b/>
        <sz val="11"/>
        <color rgb="FF000000"/>
        <rFont val="Calibri"/>
        <family val="2"/>
      </rPr>
      <t>min €200 pro Vorstellung ab der 3. Vorstellung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</si>
</sst>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0.00&quot; €&quot;"/>
    <numFmt numFmtId="166" formatCode="#,##0&quot; €&quot;"/>
    <numFmt numFmtId="167" formatCode="#,##0.00\ &quot;€&quot;"/>
    <numFmt numFmtId="168" formatCode="#,##0\ &quot;€&quot;"/>
    <numFmt numFmtId="169" formatCode="0;\-0;;@"/>
    <numFmt numFmtId="170" formatCode="[$€-2]\ #,##0.00"/>
    <numFmt numFmtId="171" formatCode="&quot;€&quot;\ #,##0"/>
  </numFmts>
  <fonts count="68" x14ac:knownFonts="1">
    <font>
      <sz val="10"/>
      <name val="Arial"/>
      <family val="2"/>
    </font>
    <font>
      <sz val="11"/>
      <color indexed="8"/>
      <name val="Calibri"/>
      <family val="2"/>
    </font>
    <font>
      <b/>
      <sz val="11"/>
      <color indexed="8"/>
      <name val="Calibri"/>
      <family val="2"/>
    </font>
    <font>
      <sz val="11"/>
      <color indexed="10"/>
      <name val="Calibri"/>
      <family val="2"/>
    </font>
    <font>
      <u/>
      <sz val="11"/>
      <color indexed="30"/>
      <name val="Calibri"/>
      <family val="2"/>
    </font>
    <font>
      <b/>
      <sz val="16"/>
      <color indexed="8"/>
      <name val="Calibri"/>
      <family val="2"/>
    </font>
    <font>
      <b/>
      <sz val="12"/>
      <color indexed="8"/>
      <name val="Calibri"/>
      <family val="2"/>
    </font>
    <font>
      <sz val="11"/>
      <name val="Calibri"/>
      <family val="2"/>
    </font>
    <font>
      <b/>
      <sz val="11"/>
      <color indexed="48"/>
      <name val="Calibri"/>
      <family val="2"/>
    </font>
    <font>
      <b/>
      <i/>
      <sz val="11"/>
      <color indexed="10"/>
      <name val="Calibri"/>
      <family val="2"/>
    </font>
    <font>
      <sz val="12"/>
      <color indexed="8"/>
      <name val="Calibri"/>
      <family val="2"/>
    </font>
    <font>
      <b/>
      <sz val="14"/>
      <color indexed="8"/>
      <name val="Calibri"/>
      <family val="2"/>
    </font>
    <font>
      <b/>
      <sz val="12"/>
      <color indexed="10"/>
      <name val="Calibri"/>
      <family val="2"/>
    </font>
    <font>
      <sz val="11"/>
      <color rgb="FF006100"/>
      <name val="Calibri"/>
      <family val="2"/>
      <scheme val="minor"/>
    </font>
    <font>
      <sz val="11"/>
      <color rgb="FF9C5700"/>
      <name val="Calibri"/>
      <family val="2"/>
      <scheme val="minor"/>
    </font>
    <font>
      <sz val="8"/>
      <name val="Arial"/>
      <family val="2"/>
    </font>
    <font>
      <sz val="11"/>
      <color indexed="48"/>
      <name val="Calibri"/>
      <family val="2"/>
    </font>
    <font>
      <b/>
      <sz val="11"/>
      <name val="Calibri"/>
      <family val="2"/>
    </font>
    <font>
      <sz val="11"/>
      <name val="Calibri"/>
      <family val="2"/>
      <scheme val="minor"/>
    </font>
    <font>
      <sz val="11"/>
      <color rgb="FF006100"/>
      <name val="Calibri"/>
      <family val="2"/>
    </font>
    <font>
      <b/>
      <sz val="12"/>
      <color rgb="FF0070C0"/>
      <name val="Calibri"/>
      <family val="2"/>
    </font>
    <font>
      <b/>
      <sz val="12"/>
      <color rgb="FF9C5700"/>
      <name val="Calibri"/>
      <family val="2"/>
      <scheme val="minor"/>
    </font>
    <font>
      <b/>
      <sz val="11"/>
      <color rgb="FF000000"/>
      <name val="Calibri"/>
      <family val="2"/>
    </font>
    <font>
      <sz val="10"/>
      <name val="Arial"/>
      <family val="2"/>
    </font>
    <font>
      <sz val="12"/>
      <color indexed="8"/>
      <name val="Calibri"/>
      <family val="2"/>
      <scheme val="minor"/>
    </font>
    <font>
      <b/>
      <sz val="10"/>
      <color indexed="8"/>
      <name val="Calibri"/>
      <family val="2"/>
      <scheme val="minor"/>
    </font>
    <font>
      <sz val="10"/>
      <name val="Calibri"/>
      <family val="2"/>
      <scheme val="minor"/>
    </font>
    <font>
      <b/>
      <sz val="14"/>
      <color indexed="8"/>
      <name val="Calibri"/>
      <family val="2"/>
      <scheme val="minor"/>
    </font>
    <font>
      <b/>
      <sz val="12"/>
      <color indexed="8"/>
      <name val="Calibri"/>
      <family val="2"/>
      <scheme val="minor"/>
    </font>
    <font>
      <b/>
      <i/>
      <sz val="14"/>
      <color indexed="8"/>
      <name val="Calibri"/>
      <family val="2"/>
      <scheme val="minor"/>
    </font>
    <font>
      <sz val="10"/>
      <color indexed="8"/>
      <name val="Calibri"/>
      <family val="2"/>
    </font>
    <font>
      <i/>
      <sz val="10"/>
      <color indexed="8"/>
      <name val="Calibri"/>
      <family val="2"/>
    </font>
    <font>
      <b/>
      <u/>
      <sz val="12"/>
      <color indexed="8"/>
      <name val="Calibri"/>
      <family val="2"/>
    </font>
    <font>
      <b/>
      <u val="double"/>
      <sz val="16"/>
      <color indexed="8"/>
      <name val="Calibri"/>
      <family val="2"/>
    </font>
    <font>
      <sz val="14"/>
      <color rgb="FF000000"/>
      <name val="Calibri"/>
      <family val="2"/>
    </font>
    <font>
      <sz val="14"/>
      <name val="Calibri"/>
      <family val="2"/>
      <scheme val="minor"/>
    </font>
    <font>
      <b/>
      <sz val="22"/>
      <color indexed="8"/>
      <name val="Calibri"/>
      <family val="2"/>
    </font>
    <font>
      <b/>
      <u val="double"/>
      <sz val="18"/>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8"/>
      <color indexed="8"/>
      <name val="Calibri"/>
      <family val="2"/>
    </font>
    <font>
      <b/>
      <u/>
      <sz val="18"/>
      <color rgb="FF000000"/>
      <name val="Calibri"/>
      <family val="2"/>
    </font>
    <font>
      <sz val="14"/>
      <name val="Calibri"/>
      <family val="2"/>
    </font>
    <font>
      <b/>
      <sz val="16"/>
      <color theme="1"/>
      <name val="Calibri"/>
      <family val="2"/>
    </font>
    <font>
      <sz val="14"/>
      <color theme="1"/>
      <name val="Calibri"/>
      <family val="2"/>
    </font>
    <font>
      <b/>
      <sz val="12"/>
      <color theme="1"/>
      <name val="Calibri"/>
      <family val="2"/>
    </font>
    <font>
      <sz val="12"/>
      <color theme="1"/>
      <name val="Calibri"/>
      <family val="2"/>
    </font>
    <font>
      <sz val="14"/>
      <color theme="1"/>
      <name val="Calibri"/>
      <family val="2"/>
      <scheme val="minor"/>
    </font>
    <font>
      <b/>
      <sz val="16"/>
      <color theme="1"/>
      <name val="Calibri"/>
      <family val="2"/>
      <scheme val="minor"/>
    </font>
    <font>
      <b/>
      <sz val="18"/>
      <color theme="1"/>
      <name val="Calibri"/>
      <family val="2"/>
    </font>
    <font>
      <sz val="11"/>
      <color theme="1"/>
      <name val="Calibri"/>
      <family val="2"/>
    </font>
    <font>
      <b/>
      <sz val="11"/>
      <color theme="1"/>
      <name val="Calibri"/>
      <family val="2"/>
    </font>
    <font>
      <b/>
      <sz val="14"/>
      <color theme="1"/>
      <name val="Calibri"/>
      <family val="2"/>
    </font>
    <font>
      <b/>
      <u val="double"/>
      <sz val="14"/>
      <color theme="1"/>
      <name val="Calibri"/>
      <family val="2"/>
    </font>
    <font>
      <b/>
      <sz val="24"/>
      <color indexed="8"/>
      <name val="Calibri"/>
      <family val="2"/>
    </font>
    <font>
      <b/>
      <sz val="18"/>
      <color rgb="FF000000"/>
      <name val="Calibri"/>
      <family val="2"/>
    </font>
    <font>
      <b/>
      <sz val="14"/>
      <color rgb="FF000000"/>
      <name val="Calibri"/>
      <family val="2"/>
    </font>
    <font>
      <b/>
      <sz val="16"/>
      <color rgb="FF0070C0"/>
      <name val="Calibri"/>
      <family val="2"/>
    </font>
    <font>
      <b/>
      <sz val="14"/>
      <name val="Calibri"/>
      <family val="2"/>
    </font>
    <font>
      <b/>
      <u/>
      <sz val="14"/>
      <name val="Calibri"/>
      <family val="2"/>
    </font>
    <font>
      <sz val="12"/>
      <name val="Calibri"/>
      <family val="2"/>
    </font>
    <font>
      <b/>
      <sz val="18"/>
      <color indexed="10"/>
      <name val="Calibri"/>
      <family val="2"/>
    </font>
    <font>
      <sz val="18"/>
      <color theme="3"/>
      <name val="Calibri Light"/>
      <family val="2"/>
      <scheme val="major"/>
    </font>
    <font>
      <b/>
      <sz val="15"/>
      <color theme="3"/>
      <name val="Calibri"/>
      <family val="2"/>
      <scheme val="minor"/>
    </font>
    <font>
      <sz val="12"/>
      <name val="Times New Roman"/>
      <family val="1"/>
    </font>
    <font>
      <b/>
      <sz val="12"/>
      <name val="Times New Roman"/>
      <family val="1"/>
    </font>
    <font>
      <sz val="9"/>
      <color indexed="81"/>
      <name val="Segoe UI"/>
      <family val="2"/>
    </font>
  </fonts>
  <fills count="41">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26"/>
        <bgColor indexed="27"/>
      </patternFill>
    </fill>
    <fill>
      <patternFill patternType="solid">
        <fgColor indexed="50"/>
        <bgColor indexed="22"/>
      </patternFill>
    </fill>
    <fill>
      <patternFill patternType="solid">
        <fgColor indexed="43"/>
        <bgColor indexed="51"/>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rgb="FFC6EFCE"/>
      </patternFill>
    </fill>
    <fill>
      <patternFill patternType="solid">
        <fgColor rgb="FFFFEB9C"/>
      </patternFill>
    </fill>
    <fill>
      <patternFill patternType="solid">
        <fgColor theme="8" tint="0.79998168889431442"/>
        <bgColor indexed="47"/>
      </patternFill>
    </fill>
    <fill>
      <patternFill patternType="solid">
        <fgColor rgb="FFFFCCFF"/>
        <bgColor indexed="47"/>
      </patternFill>
    </fill>
    <fill>
      <patternFill patternType="solid">
        <fgColor theme="9" tint="0.39997558519241921"/>
        <bgColor indexed="44"/>
      </patternFill>
    </fill>
    <fill>
      <patternFill patternType="solid">
        <fgColor theme="7" tint="0.59999389629810485"/>
        <bgColor indexed="22"/>
      </patternFill>
    </fill>
    <fill>
      <patternFill patternType="solid">
        <fgColor theme="0" tint="-4.9989318521683403E-2"/>
        <bgColor indexed="27"/>
      </patternFill>
    </fill>
    <fill>
      <patternFill patternType="solid">
        <fgColor theme="0" tint="-0.14999847407452621"/>
        <bgColor indexed="2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47"/>
      </patternFill>
    </fill>
    <fill>
      <patternFill patternType="solid">
        <fgColor theme="9" tint="0.39997558519241921"/>
        <bgColor indexed="42"/>
      </patternFill>
    </fill>
    <fill>
      <patternFill patternType="solid">
        <fgColor theme="0" tint="-4.9989318521683403E-2"/>
        <bgColor indexed="64"/>
      </patternFill>
    </fill>
    <fill>
      <patternFill patternType="solid">
        <fgColor theme="3" tint="0.79998168889431442"/>
        <bgColor indexed="27"/>
      </patternFill>
    </fill>
    <fill>
      <patternFill patternType="solid">
        <fgColor theme="3" tint="0.79998168889431442"/>
        <bgColor indexed="43"/>
      </patternFill>
    </fill>
    <fill>
      <patternFill patternType="solid">
        <fgColor theme="3" tint="0.79998168889431442"/>
        <bgColor indexed="42"/>
      </patternFill>
    </fill>
    <fill>
      <patternFill patternType="solid">
        <fgColor theme="7" tint="0.59999389629810485"/>
        <bgColor indexed="64"/>
      </patternFill>
    </fill>
    <fill>
      <patternFill patternType="solid">
        <fgColor theme="9" tint="0.39997558519241921"/>
        <bgColor indexed="47"/>
      </patternFill>
    </fill>
    <fill>
      <patternFill patternType="solid">
        <fgColor theme="9" tint="0.39997558519241921"/>
        <bgColor indexed="43"/>
      </patternFill>
    </fill>
    <fill>
      <patternFill patternType="solid">
        <fgColor theme="0"/>
        <bgColor indexed="22"/>
      </patternFill>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7"/>
        <bgColor indexed="51"/>
      </patternFill>
    </fill>
    <fill>
      <patternFill patternType="solid">
        <fgColor theme="2"/>
        <bgColor indexed="64"/>
      </patternFill>
    </fill>
    <fill>
      <patternFill patternType="solid">
        <fgColor theme="0"/>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right style="medium">
        <color indexed="8"/>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64"/>
      </right>
      <top/>
      <bottom/>
      <diagonal/>
    </border>
    <border>
      <left style="medium">
        <color indexed="8"/>
      </left>
      <right style="medium">
        <color indexed="64"/>
      </right>
      <top/>
      <bottom/>
      <diagonal/>
    </border>
    <border>
      <left/>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medium">
        <color indexed="8"/>
      </bottom>
      <diagonal/>
    </border>
    <border>
      <left style="thin">
        <color indexed="8"/>
      </left>
      <right/>
      <top/>
      <bottom style="thin">
        <color indexed="64"/>
      </bottom>
      <diagonal/>
    </border>
    <border>
      <left/>
      <right style="medium">
        <color indexed="8"/>
      </right>
      <top style="thin">
        <color indexed="8"/>
      </top>
      <bottom/>
      <diagonal/>
    </border>
    <border>
      <left style="medium">
        <color indexed="8"/>
      </left>
      <right style="medium">
        <color indexed="8"/>
      </right>
      <top style="thin">
        <color indexed="64"/>
      </top>
      <bottom/>
      <diagonal/>
    </border>
    <border>
      <left/>
      <right style="medium">
        <color indexed="8"/>
      </right>
      <top style="medium">
        <color indexed="8"/>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8"/>
      </left>
      <right style="medium">
        <color indexed="8"/>
      </right>
      <top style="medium">
        <color indexed="8"/>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thin">
        <color indexed="64"/>
      </bottom>
      <diagonal/>
    </border>
    <border>
      <left style="thin">
        <color indexed="8"/>
      </left>
      <right/>
      <top style="medium">
        <color indexed="8"/>
      </top>
      <bottom style="medium">
        <color indexed="64"/>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64"/>
      </bottom>
      <diagonal/>
    </border>
    <border>
      <left style="thin">
        <color indexed="11"/>
      </left>
      <right style="thin">
        <color indexed="10"/>
      </right>
      <top style="thin">
        <color indexed="10"/>
      </top>
      <bottom style="medium">
        <color indexed="64"/>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style="thin">
        <color indexed="10"/>
      </top>
      <bottom style="thin">
        <color indexed="11"/>
      </bottom>
      <diagonal/>
    </border>
    <border>
      <left style="thin">
        <color indexed="10"/>
      </left>
      <right/>
      <top style="thin">
        <color indexed="11"/>
      </top>
      <bottom style="thin">
        <color indexed="10"/>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0"/>
      </bottom>
      <diagonal/>
    </border>
    <border>
      <left style="thin">
        <color indexed="64"/>
      </left>
      <right style="thin">
        <color indexed="64"/>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thin">
        <color indexed="10"/>
      </left>
      <right/>
      <top/>
      <bottom style="medium">
        <color indexed="64"/>
      </bottom>
      <diagonal/>
    </border>
    <border>
      <left style="thin">
        <color indexed="10"/>
      </left>
      <right style="medium">
        <color indexed="64"/>
      </right>
      <top style="thin">
        <color indexed="10"/>
      </top>
      <bottom style="medium">
        <color indexed="64"/>
      </bottom>
      <diagonal/>
    </border>
    <border>
      <left/>
      <right/>
      <top style="medium">
        <color indexed="64"/>
      </top>
      <bottom style="thin">
        <color indexed="10"/>
      </bottom>
      <diagonal/>
    </border>
    <border>
      <left/>
      <right style="medium">
        <color indexed="64"/>
      </right>
      <top style="medium">
        <color indexed="64"/>
      </top>
      <bottom style="thin">
        <color indexed="1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11"/>
      </right>
      <top style="thin">
        <color indexed="10"/>
      </top>
      <bottom style="thin">
        <color indexed="10"/>
      </bottom>
      <diagonal/>
    </border>
    <border>
      <left/>
      <right style="thin">
        <color indexed="11"/>
      </right>
      <top style="thin">
        <color indexed="10"/>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64"/>
      </right>
      <top/>
      <bottom style="medium">
        <color indexed="8"/>
      </bottom>
      <diagonal/>
    </border>
    <border>
      <left/>
      <right style="medium">
        <color indexed="64"/>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right style="medium">
        <color indexed="64"/>
      </right>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bottom style="medium">
        <color indexed="8"/>
      </bottom>
      <diagonal/>
    </border>
    <border>
      <left style="thin">
        <color indexed="64"/>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rgb="FFC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rgb="FFC00000"/>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10"/>
      </left>
      <right style="thin">
        <color indexed="11"/>
      </right>
      <top style="thin">
        <color indexed="10"/>
      </top>
      <bottom/>
      <diagonal/>
    </border>
    <border>
      <left style="thin">
        <color indexed="11"/>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top/>
      <bottom style="thick">
        <color theme="4"/>
      </bottom>
      <diagonal/>
    </border>
    <border>
      <left style="thin">
        <color indexed="8"/>
      </left>
      <right style="thin">
        <color indexed="8"/>
      </right>
      <top/>
      <bottom style="thin">
        <color indexed="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4" fillId="0" borderId="0"/>
    <xf numFmtId="0" fontId="1" fillId="0" borderId="0"/>
    <xf numFmtId="0" fontId="13" fillId="12" borderId="0" applyNumberFormat="0" applyBorder="0" applyAlignment="0" applyProtection="0"/>
    <xf numFmtId="0" fontId="14" fillId="13" borderId="0" applyNumberFormat="0" applyBorder="0" applyAlignment="0" applyProtection="0"/>
    <xf numFmtId="9" fontId="23" fillId="0" borderId="0" applyFont="0" applyFill="0" applyBorder="0" applyAlignment="0" applyProtection="0"/>
    <xf numFmtId="0" fontId="63" fillId="0" borderId="0" applyNumberFormat="0" applyFill="0" applyBorder="0" applyAlignment="0" applyProtection="0"/>
    <xf numFmtId="0" fontId="64" fillId="0" borderId="129" applyNumberFormat="0" applyFill="0" applyAlignment="0" applyProtection="0"/>
  </cellStyleXfs>
  <cellXfs count="387">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2" fillId="5" borderId="0" xfId="2" applyFont="1" applyFill="1"/>
    <xf numFmtId="0" fontId="2" fillId="5" borderId="0" xfId="2" applyFont="1" applyFill="1" applyAlignment="1"/>
    <xf numFmtId="0" fontId="1" fillId="5" borderId="0" xfId="2" applyFont="1" applyFill="1" applyAlignment="1">
      <alignment wrapText="1"/>
    </xf>
    <xf numFmtId="0" fontId="4" fillId="5" borderId="0" xfId="1" applyNumberFormat="1" applyFont="1" applyFill="1" applyBorder="1" applyAlignment="1" applyProtection="1">
      <alignment horizontal="center" vertical="center"/>
    </xf>
    <xf numFmtId="0" fontId="7" fillId="0" borderId="4" xfId="2" applyFont="1" applyBorder="1" applyAlignment="1" applyProtection="1">
      <alignment horizontal="center" wrapText="1"/>
      <protection locked="0"/>
    </xf>
    <xf numFmtId="1" fontId="7" fillId="0" borderId="4" xfId="2" applyNumberFormat="1" applyFont="1" applyBorder="1" applyAlignment="1" applyProtection="1">
      <alignment horizontal="center" wrapText="1"/>
      <protection locked="0"/>
    </xf>
    <xf numFmtId="0" fontId="7" fillId="0" borderId="0" xfId="2" applyFont="1" applyAlignment="1" applyProtection="1">
      <alignment horizontal="center" wrapText="1"/>
      <protection locked="0"/>
    </xf>
    <xf numFmtId="0" fontId="7" fillId="0" borderId="8" xfId="2" applyFont="1" applyBorder="1" applyAlignment="1" applyProtection="1">
      <alignment horizontal="center" wrapText="1"/>
      <protection locked="0"/>
    </xf>
    <xf numFmtId="0" fontId="6" fillId="10" borderId="6" xfId="2" applyFont="1" applyFill="1" applyBorder="1" applyProtection="1"/>
    <xf numFmtId="166" fontId="6" fillId="10" borderId="6" xfId="2" applyNumberFormat="1" applyFont="1" applyFill="1" applyBorder="1" applyAlignment="1" applyProtection="1">
      <alignment horizontal="center"/>
    </xf>
    <xf numFmtId="0" fontId="1" fillId="0" borderId="12" xfId="2" applyFont="1" applyBorder="1" applyAlignment="1" applyProtection="1">
      <alignment horizontal="center"/>
      <protection locked="0"/>
    </xf>
    <xf numFmtId="0" fontId="7" fillId="7" borderId="3" xfId="2" applyFont="1" applyFill="1" applyBorder="1" applyAlignment="1" applyProtection="1">
      <alignment horizontal="center" wrapText="1"/>
    </xf>
    <xf numFmtId="0" fontId="1" fillId="0" borderId="13" xfId="2" applyNumberFormat="1" applyFont="1" applyBorder="1" applyAlignment="1" applyProtection="1">
      <alignment horizontal="left"/>
      <protection locked="0"/>
    </xf>
    <xf numFmtId="0" fontId="1" fillId="0" borderId="36" xfId="2" applyFont="1" applyBorder="1" applyAlignment="1" applyProtection="1">
      <alignment horizontal="center"/>
      <protection locked="0"/>
    </xf>
    <xf numFmtId="0" fontId="1" fillId="0" borderId="56" xfId="2" applyNumberFormat="1" applyFont="1" applyFill="1" applyBorder="1" applyAlignment="1" applyProtection="1">
      <alignment horizontal="left"/>
      <protection locked="0"/>
    </xf>
    <xf numFmtId="0" fontId="1" fillId="0" borderId="0" xfId="2" applyNumberFormat="1" applyFont="1" applyFill="1" applyProtection="1">
      <protection locked="0"/>
    </xf>
    <xf numFmtId="0" fontId="1" fillId="0" borderId="14" xfId="2" applyNumberFormat="1" applyBorder="1" applyProtection="1">
      <protection locked="0"/>
    </xf>
    <xf numFmtId="0" fontId="1" fillId="0" borderId="15" xfId="2" applyNumberFormat="1" applyBorder="1" applyProtection="1">
      <protection locked="0"/>
    </xf>
    <xf numFmtId="0" fontId="1" fillId="0" borderId="4" xfId="2" applyNumberFormat="1" applyFont="1" applyBorder="1" applyProtection="1">
      <protection locked="0"/>
    </xf>
    <xf numFmtId="0" fontId="1" fillId="0" borderId="5" xfId="2" applyNumberFormat="1" applyBorder="1" applyProtection="1">
      <protection locked="0"/>
    </xf>
    <xf numFmtId="168" fontId="1" fillId="0" borderId="21" xfId="2" applyNumberFormat="1" applyBorder="1" applyProtection="1">
      <protection locked="0"/>
    </xf>
    <xf numFmtId="168" fontId="1" fillId="0" borderId="4" xfId="2" applyNumberFormat="1" applyBorder="1" applyProtection="1">
      <protection locked="0"/>
    </xf>
    <xf numFmtId="168" fontId="1" fillId="0" borderId="5" xfId="2" applyNumberFormat="1" applyBorder="1" applyProtection="1">
      <protection locked="0"/>
    </xf>
    <xf numFmtId="0" fontId="1" fillId="0" borderId="14" xfId="2" applyNumberFormat="1" applyFont="1" applyBorder="1" applyProtection="1">
      <protection locked="0"/>
    </xf>
    <xf numFmtId="168" fontId="1" fillId="0" borderId="13" xfId="2" applyNumberFormat="1" applyFont="1" applyFill="1" applyBorder="1" applyAlignment="1" applyProtection="1">
      <alignment horizontal="right"/>
      <protection locked="0"/>
    </xf>
    <xf numFmtId="168" fontId="1" fillId="0" borderId="13" xfId="2" applyNumberFormat="1" applyFill="1" applyBorder="1" applyAlignment="1" applyProtection="1">
      <alignment horizontal="right"/>
      <protection locked="0"/>
    </xf>
    <xf numFmtId="168" fontId="1" fillId="0" borderId="14" xfId="2" applyNumberFormat="1" applyBorder="1" applyAlignment="1" applyProtection="1">
      <alignment horizontal="right"/>
      <protection locked="0"/>
    </xf>
    <xf numFmtId="168" fontId="1" fillId="0" borderId="13" xfId="2" applyNumberFormat="1" applyBorder="1" applyAlignment="1" applyProtection="1">
      <alignment horizontal="right"/>
      <protection locked="0"/>
    </xf>
    <xf numFmtId="1" fontId="1" fillId="0" borderId="13" xfId="2" applyNumberFormat="1" applyBorder="1" applyAlignment="1" applyProtection="1">
      <alignment horizontal="right"/>
      <protection locked="0"/>
    </xf>
    <xf numFmtId="1" fontId="1" fillId="0" borderId="13" xfId="2" applyNumberFormat="1" applyFill="1" applyBorder="1" applyAlignment="1" applyProtection="1">
      <alignment horizontal="right"/>
      <protection locked="0"/>
    </xf>
    <xf numFmtId="1" fontId="1" fillId="0" borderId="13" xfId="2" applyNumberFormat="1" applyFont="1" applyFill="1" applyBorder="1" applyAlignment="1" applyProtection="1">
      <alignment horizontal="right"/>
      <protection locked="0"/>
    </xf>
    <xf numFmtId="168" fontId="7" fillId="0" borderId="4" xfId="2" applyNumberFormat="1" applyFont="1" applyBorder="1" applyAlignment="1" applyProtection="1">
      <alignment horizontal="center" wrapText="1"/>
      <protection locked="0"/>
    </xf>
    <xf numFmtId="168" fontId="1" fillId="0" borderId="36" xfId="2" applyNumberFormat="1" applyFont="1" applyBorder="1" applyAlignment="1" applyProtection="1">
      <alignment horizontal="center"/>
      <protection locked="0"/>
    </xf>
    <xf numFmtId="168" fontId="1" fillId="0" borderId="24" xfId="2" applyNumberFormat="1" applyFont="1" applyBorder="1" applyAlignment="1" applyProtection="1">
      <alignment horizontal="center"/>
      <protection locked="0"/>
    </xf>
    <xf numFmtId="168" fontId="1" fillId="0" borderId="25" xfId="2" applyNumberFormat="1" applyFont="1" applyBorder="1" applyAlignment="1" applyProtection="1">
      <alignment horizontal="center"/>
      <protection locked="0"/>
    </xf>
    <xf numFmtId="168" fontId="7" fillId="0" borderId="27" xfId="2" applyNumberFormat="1" applyFont="1" applyBorder="1" applyAlignment="1" applyProtection="1">
      <alignment horizontal="center" wrapText="1"/>
      <protection locked="0"/>
    </xf>
    <xf numFmtId="1" fontId="1" fillId="0" borderId="13" xfId="2" applyNumberFormat="1" applyBorder="1" applyAlignment="1" applyProtection="1">
      <alignment horizontal="center"/>
      <protection locked="0"/>
    </xf>
    <xf numFmtId="1" fontId="1" fillId="0" borderId="13" xfId="2" applyNumberFormat="1" applyFill="1" applyBorder="1" applyAlignment="1" applyProtection="1">
      <alignment horizontal="center"/>
      <protection locked="0"/>
    </xf>
    <xf numFmtId="168" fontId="1" fillId="0" borderId="53" xfId="2" applyNumberFormat="1" applyFill="1" applyBorder="1" applyAlignment="1" applyProtection="1">
      <alignment horizontal="right"/>
      <protection locked="0"/>
    </xf>
    <xf numFmtId="168" fontId="1" fillId="0" borderId="4" xfId="2" applyNumberFormat="1" applyFill="1" applyBorder="1" applyAlignment="1" applyProtection="1">
      <alignment horizontal="right"/>
      <protection locked="0"/>
    </xf>
    <xf numFmtId="49" fontId="7" fillId="0" borderId="27" xfId="2" applyNumberFormat="1" applyFont="1" applyBorder="1" applyAlignment="1" applyProtection="1">
      <alignment horizontal="left" wrapText="1"/>
      <protection locked="0"/>
    </xf>
    <xf numFmtId="0" fontId="7" fillId="0" borderId="27" xfId="2" applyFont="1" applyBorder="1" applyAlignment="1" applyProtection="1">
      <alignment horizontal="center" wrapText="1"/>
      <protection locked="0"/>
    </xf>
    <xf numFmtId="0" fontId="1" fillId="0" borderId="32" xfId="2" applyFont="1" applyBorder="1" applyAlignment="1" applyProtection="1">
      <alignment horizontal="center"/>
      <protection locked="0"/>
    </xf>
    <xf numFmtId="49" fontId="7" fillId="0" borderId="13" xfId="2" applyNumberFormat="1" applyFont="1" applyBorder="1" applyAlignment="1" applyProtection="1">
      <alignment horizontal="left" wrapText="1"/>
      <protection locked="0"/>
    </xf>
    <xf numFmtId="0" fontId="1" fillId="0" borderId="89" xfId="2" applyBorder="1" applyAlignment="1" applyProtection="1">
      <alignment horizontal="center"/>
      <protection locked="0"/>
    </xf>
    <xf numFmtId="168" fontId="1" fillId="0" borderId="89" xfId="2" applyNumberFormat="1" applyBorder="1" applyAlignment="1" applyProtection="1">
      <alignment horizontal="center"/>
      <protection locked="0"/>
    </xf>
    <xf numFmtId="0" fontId="1" fillId="0" borderId="107" xfId="2" applyNumberFormat="1" applyFont="1" applyBorder="1" applyAlignment="1" applyProtection="1">
      <alignment horizontal="left"/>
      <protection locked="0"/>
    </xf>
    <xf numFmtId="1" fontId="1" fillId="0" borderId="34" xfId="2" applyNumberFormat="1" applyBorder="1" applyAlignment="1" applyProtection="1">
      <alignment horizontal="center"/>
      <protection locked="0"/>
    </xf>
    <xf numFmtId="168" fontId="1" fillId="0" borderId="108" xfId="2" applyNumberFormat="1" applyBorder="1" applyAlignment="1" applyProtection="1">
      <alignment horizontal="right"/>
      <protection locked="0"/>
    </xf>
    <xf numFmtId="166" fontId="32" fillId="10" borderId="6" xfId="2" applyNumberFormat="1" applyFont="1" applyFill="1" applyBorder="1" applyAlignment="1" applyProtection="1">
      <alignment horizontal="center"/>
    </xf>
    <xf numFmtId="168" fontId="32" fillId="23" borderId="6" xfId="2" applyNumberFormat="1" applyFont="1" applyFill="1" applyBorder="1" applyAlignment="1" applyProtection="1">
      <alignment horizontal="center"/>
    </xf>
    <xf numFmtId="166" fontId="1" fillId="0" borderId="4" xfId="2" applyNumberFormat="1" applyFill="1" applyBorder="1" applyAlignment="1" applyProtection="1">
      <alignment horizontal="right"/>
      <protection locked="0"/>
    </xf>
    <xf numFmtId="168" fontId="1" fillId="0" borderId="4" xfId="2" applyNumberFormat="1" applyFill="1" applyBorder="1" applyProtection="1"/>
    <xf numFmtId="168" fontId="7" fillId="0" borderId="4" xfId="2" applyNumberFormat="1" applyFont="1" applyFill="1" applyBorder="1" applyAlignment="1" applyProtection="1">
      <alignment horizontal="right" wrapText="1"/>
    </xf>
    <xf numFmtId="168" fontId="1" fillId="0" borderId="4" xfId="2" applyNumberFormat="1" applyFill="1" applyBorder="1" applyProtection="1">
      <protection locked="0"/>
    </xf>
    <xf numFmtId="0" fontId="11" fillId="20" borderId="9" xfId="2" applyFont="1" applyFill="1" applyBorder="1" applyAlignment="1" applyProtection="1">
      <alignment wrapText="1"/>
    </xf>
    <xf numFmtId="0" fontId="11" fillId="21" borderId="50" xfId="2" applyFont="1" applyFill="1" applyBorder="1" applyAlignment="1" applyProtection="1">
      <alignment wrapText="1"/>
    </xf>
    <xf numFmtId="169" fontId="1" fillId="0" borderId="36" xfId="2" applyNumberFormat="1" applyFont="1" applyBorder="1" applyAlignment="1" applyProtection="1">
      <alignment horizontal="center"/>
      <protection locked="0"/>
    </xf>
    <xf numFmtId="169" fontId="1" fillId="0" borderId="104" xfId="2" applyNumberFormat="1" applyFont="1" applyBorder="1" applyAlignment="1" applyProtection="1">
      <alignment horizontal="center"/>
      <protection locked="0"/>
    </xf>
    <xf numFmtId="169" fontId="1" fillId="0" borderId="32" xfId="2" applyNumberFormat="1" applyFont="1" applyBorder="1" applyAlignment="1" applyProtection="1">
      <alignment horizontal="center"/>
      <protection locked="0"/>
    </xf>
    <xf numFmtId="0" fontId="7" fillId="7" borderId="3" xfId="2" applyFont="1" applyFill="1" applyBorder="1" applyAlignment="1" applyProtection="1">
      <alignment horizontal="center" wrapText="1"/>
      <protection locked="0"/>
    </xf>
    <xf numFmtId="0" fontId="16" fillId="17" borderId="3" xfId="2" applyFont="1" applyFill="1" applyBorder="1" applyAlignment="1" applyProtection="1">
      <alignment horizontal="center"/>
      <protection locked="0"/>
    </xf>
    <xf numFmtId="168" fontId="1" fillId="0" borderId="4" xfId="2" applyNumberFormat="1" applyFont="1" applyFill="1" applyBorder="1" applyProtection="1"/>
    <xf numFmtId="168" fontId="1" fillId="0" borderId="36" xfId="2" applyNumberFormat="1" applyFont="1" applyFill="1" applyBorder="1" applyProtection="1"/>
    <xf numFmtId="0" fontId="1" fillId="0" borderId="0" xfId="2" applyFont="1" applyProtection="1">
      <protection locked="0"/>
    </xf>
    <xf numFmtId="0" fontId="1" fillId="0" borderId="0" xfId="2" applyFont="1" applyBorder="1" applyProtection="1">
      <protection locked="0"/>
    </xf>
    <xf numFmtId="0" fontId="30" fillId="39" borderId="105" xfId="2" applyFont="1" applyFill="1" applyBorder="1" applyAlignment="1" applyProtection="1">
      <alignment horizontal="center"/>
      <protection locked="0"/>
    </xf>
    <xf numFmtId="0" fontId="7" fillId="7" borderId="44" xfId="2" applyFont="1" applyFill="1" applyBorder="1" applyAlignment="1" applyProtection="1">
      <alignment horizontal="center" wrapText="1"/>
      <protection locked="0"/>
    </xf>
    <xf numFmtId="0" fontId="31" fillId="39" borderId="42" xfId="2" applyFont="1" applyFill="1" applyBorder="1" applyAlignment="1" applyProtection="1">
      <alignment horizontal="center"/>
      <protection locked="0"/>
    </xf>
    <xf numFmtId="167" fontId="1" fillId="0" borderId="0" xfId="2" applyNumberFormat="1" applyFont="1" applyProtection="1">
      <protection locked="0"/>
    </xf>
    <xf numFmtId="0" fontId="1" fillId="0" borderId="0" xfId="2" applyFont="1" applyAlignment="1" applyProtection="1">
      <alignment horizontal="center"/>
      <protection locked="0"/>
    </xf>
    <xf numFmtId="0" fontId="1" fillId="0" borderId="0" xfId="2" applyFont="1" applyBorder="1" applyAlignment="1" applyProtection="1">
      <alignment horizontal="center"/>
      <protection locked="0"/>
    </xf>
    <xf numFmtId="0" fontId="31" fillId="39" borderId="103" xfId="2" applyFont="1" applyFill="1" applyBorder="1" applyAlignment="1" applyProtection="1">
      <alignment horizontal="center"/>
      <protection locked="0"/>
    </xf>
    <xf numFmtId="166" fontId="20" fillId="16" borderId="10" xfId="2" applyNumberFormat="1" applyFont="1" applyFill="1" applyBorder="1" applyAlignment="1" applyProtection="1">
      <alignment wrapText="1"/>
      <protection locked="0"/>
    </xf>
    <xf numFmtId="0" fontId="1" fillId="8" borderId="45" xfId="2" applyFont="1" applyFill="1" applyBorder="1" applyAlignment="1" applyProtection="1">
      <alignment horizontal="center" wrapText="1"/>
      <protection locked="0"/>
    </xf>
    <xf numFmtId="0" fontId="7" fillId="8" borderId="46" xfId="2" applyFont="1" applyFill="1" applyBorder="1" applyAlignment="1" applyProtection="1">
      <alignment horizontal="center" wrapText="1"/>
      <protection locked="0"/>
    </xf>
    <xf numFmtId="0" fontId="1" fillId="28" borderId="47" xfId="2" applyFont="1" applyFill="1" applyBorder="1" applyAlignment="1" applyProtection="1">
      <alignment horizontal="center" wrapText="1"/>
      <protection locked="0"/>
    </xf>
    <xf numFmtId="0" fontId="31" fillId="39" borderId="42" xfId="2" applyFont="1" applyFill="1" applyBorder="1" applyAlignment="1" applyProtection="1">
      <alignment horizontal="right"/>
      <protection locked="0"/>
    </xf>
    <xf numFmtId="169" fontId="18" fillId="0" borderId="24" xfId="0" applyNumberFormat="1" applyFont="1" applyBorder="1" applyAlignment="1" applyProtection="1">
      <alignment horizontal="left"/>
      <protection locked="0"/>
    </xf>
    <xf numFmtId="168" fontId="1" fillId="0" borderId="32" xfId="2" applyNumberFormat="1" applyFont="1" applyBorder="1" applyAlignment="1" applyProtection="1">
      <alignment horizontal="center"/>
      <protection locked="0"/>
    </xf>
    <xf numFmtId="169" fontId="1" fillId="8" borderId="45" xfId="2" applyNumberFormat="1" applyFont="1" applyFill="1" applyBorder="1" applyAlignment="1" applyProtection="1">
      <alignment horizontal="center" wrapText="1"/>
      <protection locked="0"/>
    </xf>
    <xf numFmtId="0" fontId="31" fillId="39" borderId="103" xfId="2" applyFont="1" applyFill="1" applyBorder="1" applyAlignment="1" applyProtection="1">
      <alignment horizontal="right"/>
      <protection locked="0"/>
    </xf>
    <xf numFmtId="0" fontId="21" fillId="13" borderId="29" xfId="4" applyFont="1" applyBorder="1" applyProtection="1">
      <protection locked="0"/>
    </xf>
    <xf numFmtId="0" fontId="1" fillId="0" borderId="37" xfId="2" applyFont="1" applyBorder="1" applyProtection="1">
      <protection locked="0"/>
    </xf>
    <xf numFmtId="0" fontId="0" fillId="0" borderId="0" xfId="0" applyProtection="1">
      <protection locked="0"/>
    </xf>
    <xf numFmtId="0" fontId="17" fillId="14" borderId="44" xfId="2" applyFont="1" applyFill="1" applyBorder="1" applyAlignment="1" applyProtection="1">
      <alignment horizontal="center" wrapText="1"/>
      <protection locked="0"/>
    </xf>
    <xf numFmtId="0" fontId="0" fillId="0" borderId="57" xfId="0" applyBorder="1" applyProtection="1">
      <protection locked="0"/>
    </xf>
    <xf numFmtId="0" fontId="1" fillId="8" borderId="45" xfId="2" applyFill="1" applyBorder="1" applyAlignment="1" applyProtection="1">
      <alignment horizontal="center" wrapText="1"/>
      <protection locked="0"/>
    </xf>
    <xf numFmtId="0" fontId="1" fillId="28" borderId="47" xfId="2" applyFill="1" applyBorder="1" applyAlignment="1" applyProtection="1">
      <alignment horizontal="center" wrapText="1"/>
      <protection locked="0"/>
    </xf>
    <xf numFmtId="0" fontId="13" fillId="12" borderId="98" xfId="3" applyBorder="1" applyAlignment="1" applyProtection="1">
      <alignment horizontal="center" wrapText="1"/>
      <protection locked="0"/>
    </xf>
    <xf numFmtId="169" fontId="18" fillId="0" borderId="88" xfId="0" applyNumberFormat="1" applyFont="1" applyBorder="1" applyAlignment="1" applyProtection="1">
      <alignment horizontal="left"/>
      <protection locked="0"/>
    </xf>
    <xf numFmtId="0" fontId="0" fillId="0" borderId="37" xfId="0" applyBorder="1" applyProtection="1">
      <protection locked="0"/>
    </xf>
    <xf numFmtId="0" fontId="0" fillId="0" borderId="0" xfId="0" applyBorder="1" applyProtection="1">
      <protection locked="0"/>
    </xf>
    <xf numFmtId="0" fontId="26" fillId="0" borderId="0" xfId="0" applyFont="1" applyAlignment="1" applyProtection="1">
      <alignment vertical="top" wrapText="1"/>
      <protection locked="0"/>
    </xf>
    <xf numFmtId="170" fontId="26" fillId="0" borderId="0" xfId="0" applyNumberFormat="1" applyFont="1" applyAlignment="1" applyProtection="1">
      <alignment vertical="top" wrapText="1"/>
      <protection locked="0"/>
    </xf>
    <xf numFmtId="0" fontId="26" fillId="0" borderId="73" xfId="0" applyFont="1" applyBorder="1" applyAlignment="1" applyProtection="1">
      <alignment vertical="top" wrapText="1"/>
      <protection locked="0"/>
    </xf>
    <xf numFmtId="0" fontId="26" fillId="0" borderId="72" xfId="0" applyFont="1" applyBorder="1" applyAlignment="1" applyProtection="1">
      <alignment vertical="top" wrapText="1"/>
      <protection locked="0"/>
    </xf>
    <xf numFmtId="0" fontId="25" fillId="0" borderId="0" xfId="0" applyFont="1" applyAlignment="1" applyProtection="1">
      <alignment vertical="top" wrapText="1"/>
      <protection locked="0"/>
    </xf>
    <xf numFmtId="170" fontId="25" fillId="0" borderId="0" xfId="0" applyNumberFormat="1" applyFont="1" applyAlignment="1" applyProtection="1">
      <alignment vertical="top" wrapText="1"/>
      <protection locked="0"/>
    </xf>
    <xf numFmtId="170" fontId="26" fillId="0" borderId="73" xfId="0" applyNumberFormat="1"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77" xfId="0" applyFont="1" applyFill="1" applyBorder="1" applyAlignment="1" applyProtection="1">
      <alignment vertical="top" wrapText="1"/>
      <protection locked="0"/>
    </xf>
    <xf numFmtId="170" fontId="26" fillId="0" borderId="0" xfId="0" applyNumberFormat="1" applyFont="1" applyBorder="1" applyAlignment="1" applyProtection="1">
      <alignment vertical="top" wrapText="1"/>
      <protection locked="0"/>
    </xf>
    <xf numFmtId="49" fontId="25" fillId="32" borderId="80" xfId="0" applyNumberFormat="1" applyFont="1" applyFill="1" applyBorder="1" applyAlignment="1" applyProtection="1">
      <alignment horizontal="center" vertical="center" wrapText="1"/>
      <protection locked="0"/>
    </xf>
    <xf numFmtId="170" fontId="26" fillId="33" borderId="81" xfId="0" applyNumberFormat="1" applyFont="1" applyFill="1" applyBorder="1" applyAlignment="1" applyProtection="1">
      <alignment vertical="top" wrapText="1"/>
      <protection locked="0"/>
    </xf>
    <xf numFmtId="49" fontId="25" fillId="32" borderId="67" xfId="0" applyNumberFormat="1" applyFont="1" applyFill="1" applyBorder="1" applyAlignment="1" applyProtection="1">
      <alignment horizontal="center" vertical="center" wrapText="1"/>
      <protection locked="0"/>
    </xf>
    <xf numFmtId="49" fontId="25" fillId="32" borderId="78" xfId="0" applyNumberFormat="1" applyFont="1" applyFill="1" applyBorder="1" applyAlignment="1" applyProtection="1">
      <alignment horizontal="center" vertical="center" wrapText="1"/>
      <protection locked="0"/>
    </xf>
    <xf numFmtId="170" fontId="26" fillId="33" borderId="82" xfId="0" applyNumberFormat="1" applyFont="1" applyFill="1" applyBorder="1" applyAlignment="1" applyProtection="1">
      <alignment vertical="top" wrapText="1"/>
      <protection locked="0"/>
    </xf>
    <xf numFmtId="0" fontId="25" fillId="35" borderId="68" xfId="0" applyFont="1" applyFill="1" applyBorder="1" applyAlignment="1" applyProtection="1">
      <alignment vertical="top" wrapText="1"/>
      <protection locked="0"/>
    </xf>
    <xf numFmtId="0" fontId="26" fillId="0" borderId="69" xfId="0" applyFont="1" applyBorder="1" applyAlignment="1" applyProtection="1">
      <alignment vertical="top" wrapText="1"/>
      <protection locked="0"/>
    </xf>
    <xf numFmtId="170" fontId="26" fillId="0" borderId="70" xfId="0" applyNumberFormat="1" applyFont="1" applyBorder="1" applyAlignment="1" applyProtection="1">
      <alignment vertical="top" wrapText="1"/>
      <protection locked="0"/>
    </xf>
    <xf numFmtId="0" fontId="26" fillId="0" borderId="70" xfId="0" applyFont="1" applyBorder="1" applyAlignment="1" applyProtection="1">
      <alignment vertical="top" wrapText="1"/>
      <protection locked="0"/>
    </xf>
    <xf numFmtId="170" fontId="26" fillId="0" borderId="79" xfId="0" applyNumberFormat="1" applyFont="1" applyBorder="1" applyAlignment="1" applyProtection="1">
      <alignment vertical="top" wrapText="1"/>
      <protection locked="0"/>
    </xf>
    <xf numFmtId="0" fontId="25" fillId="35" borderId="71" xfId="0" applyFont="1" applyFill="1" applyBorder="1" applyAlignment="1" applyProtection="1">
      <alignment vertical="top" wrapText="1"/>
      <protection locked="0"/>
    </xf>
    <xf numFmtId="170" fontId="26" fillId="0" borderId="76" xfId="0" applyNumberFormat="1" applyFont="1" applyBorder="1" applyAlignment="1" applyProtection="1">
      <alignment vertical="top" wrapText="1"/>
      <protection locked="0"/>
    </xf>
    <xf numFmtId="170" fontId="25" fillId="0" borderId="0" xfId="0" applyNumberFormat="1" applyFont="1" applyBorder="1" applyAlignment="1" applyProtection="1">
      <alignment vertical="top" wrapText="1"/>
      <protection locked="0"/>
    </xf>
    <xf numFmtId="49" fontId="38" fillId="39" borderId="38" xfId="0" applyNumberFormat="1" applyFont="1" applyFill="1" applyBorder="1" applyAlignment="1" applyProtection="1">
      <alignment horizontal="center" vertical="center" wrapText="1"/>
    </xf>
    <xf numFmtId="49" fontId="38" fillId="39" borderId="41" xfId="0" applyNumberFormat="1" applyFont="1" applyFill="1" applyBorder="1" applyAlignment="1" applyProtection="1">
      <alignment horizontal="center" vertical="center" wrapText="1"/>
    </xf>
    <xf numFmtId="0" fontId="38" fillId="39" borderId="120" xfId="0" applyFont="1" applyFill="1" applyBorder="1" applyAlignment="1" applyProtection="1">
      <alignment vertical="top" wrapText="1"/>
    </xf>
    <xf numFmtId="0" fontId="39" fillId="39" borderId="40" xfId="0" applyFont="1" applyFill="1" applyBorder="1" applyAlignment="1" applyProtection="1">
      <alignment vertical="top" wrapText="1"/>
    </xf>
    <xf numFmtId="0" fontId="38" fillId="39" borderId="117" xfId="0" applyFont="1" applyFill="1" applyBorder="1" applyAlignment="1" applyProtection="1">
      <alignment vertical="top" wrapText="1"/>
    </xf>
    <xf numFmtId="168" fontId="7" fillId="0" borderId="27" xfId="2" applyNumberFormat="1" applyFont="1" applyFill="1" applyBorder="1" applyAlignment="1" applyProtection="1">
      <alignment horizontal="right" wrapText="1"/>
    </xf>
    <xf numFmtId="168" fontId="1" fillId="0" borderId="102" xfId="2" applyNumberFormat="1" applyFill="1" applyBorder="1" applyProtection="1"/>
    <xf numFmtId="168" fontId="1" fillId="0" borderId="36" xfId="2" applyNumberFormat="1" applyFill="1" applyBorder="1" applyProtection="1"/>
    <xf numFmtId="168" fontId="19" fillId="0" borderId="99" xfId="3" applyNumberFormat="1" applyFont="1" applyFill="1" applyBorder="1" applyProtection="1"/>
    <xf numFmtId="49" fontId="25" fillId="35" borderId="86" xfId="0" applyNumberFormat="1" applyFont="1" applyFill="1" applyBorder="1" applyAlignment="1" applyProtection="1">
      <alignment vertical="top" wrapText="1"/>
    </xf>
    <xf numFmtId="49" fontId="25" fillId="35" borderId="87" xfId="0" applyNumberFormat="1" applyFont="1" applyFill="1" applyBorder="1" applyAlignment="1" applyProtection="1">
      <alignment vertical="top" wrapText="1"/>
    </xf>
    <xf numFmtId="49" fontId="25" fillId="35" borderId="90" xfId="0" applyNumberFormat="1" applyFont="1" applyFill="1" applyBorder="1" applyAlignment="1" applyProtection="1">
      <alignment vertical="top" wrapText="1"/>
    </xf>
    <xf numFmtId="49" fontId="26" fillId="0" borderId="72" xfId="0" applyNumberFormat="1" applyFont="1" applyBorder="1" applyAlignment="1" applyProtection="1">
      <alignment horizontal="center" vertical="top" wrapText="1"/>
    </xf>
    <xf numFmtId="0" fontId="26" fillId="0" borderId="73" xfId="0" applyFont="1" applyBorder="1" applyAlignment="1" applyProtection="1">
      <alignment vertical="top" wrapText="1"/>
    </xf>
    <xf numFmtId="170" fontId="26" fillId="0" borderId="83" xfId="0" applyNumberFormat="1" applyFont="1" applyBorder="1" applyAlignment="1" applyProtection="1">
      <alignment vertical="top" wrapText="1"/>
    </xf>
    <xf numFmtId="0" fontId="26" fillId="0" borderId="72" xfId="0" applyFont="1" applyBorder="1" applyAlignment="1" applyProtection="1">
      <alignment vertical="top" wrapText="1"/>
    </xf>
    <xf numFmtId="170" fontId="25" fillId="34" borderId="73" xfId="0" applyNumberFormat="1" applyFont="1" applyFill="1" applyBorder="1" applyAlignment="1" applyProtection="1">
      <alignment vertical="top" wrapText="1"/>
    </xf>
    <xf numFmtId="10" fontId="26" fillId="0" borderId="72" xfId="0" applyNumberFormat="1" applyFont="1" applyBorder="1" applyAlignment="1" applyProtection="1">
      <alignment vertical="top" wrapText="1"/>
    </xf>
    <xf numFmtId="170" fontId="26" fillId="0" borderId="73" xfId="0" applyNumberFormat="1" applyFont="1" applyBorder="1" applyAlignment="1" applyProtection="1">
      <alignment vertical="top" wrapText="1"/>
    </xf>
    <xf numFmtId="9" fontId="26" fillId="0" borderId="72" xfId="0" applyNumberFormat="1" applyFont="1" applyBorder="1" applyAlignment="1" applyProtection="1">
      <alignment vertical="top" wrapText="1"/>
    </xf>
    <xf numFmtId="10" fontId="26" fillId="0" borderId="72" xfId="5" applyNumberFormat="1" applyFont="1" applyBorder="1" applyAlignment="1" applyProtection="1">
      <alignment vertical="top" wrapText="1"/>
    </xf>
    <xf numFmtId="49" fontId="25" fillId="35" borderId="91" xfId="0" applyNumberFormat="1" applyFont="1" applyFill="1" applyBorder="1" applyAlignment="1" applyProtection="1">
      <alignment vertical="top" wrapText="1"/>
    </xf>
    <xf numFmtId="0" fontId="25" fillId="0" borderId="75" xfId="0" applyFont="1" applyBorder="1" applyAlignment="1" applyProtection="1">
      <alignment vertical="top" wrapText="1"/>
    </xf>
    <xf numFmtId="170" fontId="25" fillId="0" borderId="74" xfId="0" applyNumberFormat="1" applyFont="1" applyBorder="1" applyAlignment="1" applyProtection="1">
      <alignment vertical="top" wrapText="1"/>
    </xf>
    <xf numFmtId="170" fontId="25" fillId="34" borderId="85"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protection locked="0"/>
    </xf>
    <xf numFmtId="49" fontId="26" fillId="0" borderId="0" xfId="0" applyNumberFormat="1" applyFont="1" applyFill="1" applyBorder="1" applyAlignment="1" applyProtection="1">
      <alignment horizontal="center" vertical="top" wrapText="1"/>
      <protection locked="0"/>
    </xf>
    <xf numFmtId="0" fontId="26" fillId="0" borderId="0" xfId="0" applyFont="1" applyFill="1" applyBorder="1" applyAlignment="1" applyProtection="1">
      <alignment vertical="top" wrapText="1"/>
      <protection locked="0"/>
    </xf>
    <xf numFmtId="170" fontId="26" fillId="0" borderId="0" xfId="0" applyNumberFormat="1" applyFont="1" applyFill="1" applyBorder="1" applyAlignment="1" applyProtection="1">
      <alignment vertical="top" wrapText="1"/>
      <protection locked="0"/>
    </xf>
    <xf numFmtId="170" fontId="25" fillId="0" borderId="0" xfId="0" applyNumberFormat="1" applyFont="1" applyFill="1" applyBorder="1" applyAlignment="1" applyProtection="1">
      <alignment vertical="top" wrapText="1"/>
      <protection locked="0"/>
    </xf>
    <xf numFmtId="10" fontId="26" fillId="0" borderId="0" xfId="0" applyNumberFormat="1" applyFont="1" applyFill="1" applyBorder="1" applyAlignment="1" applyProtection="1">
      <alignment vertical="top" wrapText="1"/>
      <protection locked="0"/>
    </xf>
    <xf numFmtId="9" fontId="26" fillId="0" borderId="0" xfId="0" applyNumberFormat="1" applyFont="1" applyFill="1" applyBorder="1" applyAlignment="1" applyProtection="1">
      <alignment vertical="top" wrapText="1"/>
      <protection locked="0"/>
    </xf>
    <xf numFmtId="10" fontId="26" fillId="0" borderId="0" xfId="5" applyNumberFormat="1"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35" borderId="123" xfId="0" applyFont="1" applyFill="1" applyBorder="1" applyAlignment="1" applyProtection="1">
      <alignment vertical="top" wrapText="1"/>
      <protection locked="0"/>
    </xf>
    <xf numFmtId="0" fontId="26" fillId="0" borderId="124" xfId="0" applyFont="1" applyBorder="1" applyAlignment="1" applyProtection="1">
      <alignment vertical="top" wrapText="1"/>
      <protection locked="0"/>
    </xf>
    <xf numFmtId="170" fontId="26" fillId="0" borderId="125" xfId="0" applyNumberFormat="1" applyFont="1" applyBorder="1" applyAlignment="1" applyProtection="1">
      <alignment vertical="top" wrapText="1"/>
      <protection locked="0"/>
    </xf>
    <xf numFmtId="0" fontId="26" fillId="0" borderId="125" xfId="0" applyFont="1" applyBorder="1" applyAlignment="1" applyProtection="1">
      <alignment vertical="top" wrapText="1"/>
      <protection locked="0"/>
    </xf>
    <xf numFmtId="170" fontId="26" fillId="0" borderId="126" xfId="0" applyNumberFormat="1" applyFont="1" applyBorder="1" applyAlignment="1" applyProtection="1">
      <alignment vertical="top" wrapText="1"/>
      <protection locked="0"/>
    </xf>
    <xf numFmtId="165" fontId="9" fillId="0" borderId="7" xfId="2" applyNumberFormat="1" applyFont="1" applyFill="1" applyBorder="1" applyAlignment="1" applyProtection="1">
      <alignment horizontal="center" wrapText="1"/>
      <protection locked="0"/>
    </xf>
    <xf numFmtId="165" fontId="8" fillId="0" borderId="8" xfId="2" applyNumberFormat="1" applyFont="1" applyBorder="1" applyAlignment="1" applyProtection="1">
      <alignment wrapText="1"/>
      <protection locked="0"/>
    </xf>
    <xf numFmtId="168" fontId="1" fillId="0" borderId="52" xfId="2" applyNumberFormat="1" applyFill="1" applyBorder="1" applyProtection="1"/>
    <xf numFmtId="168" fontId="1" fillId="0" borderId="13" xfId="2" applyNumberFormat="1" applyFill="1" applyBorder="1" applyProtection="1"/>
    <xf numFmtId="168" fontId="1" fillId="0" borderId="20" xfId="2" applyNumberFormat="1" applyFill="1" applyBorder="1" applyProtection="1"/>
    <xf numFmtId="0" fontId="1" fillId="0" borderId="26" xfId="2" applyBorder="1" applyProtection="1">
      <protection locked="0"/>
    </xf>
    <xf numFmtId="0" fontId="10" fillId="0" borderId="0" xfId="2" applyFont="1" applyProtection="1">
      <protection locked="0"/>
    </xf>
    <xf numFmtId="0" fontId="1" fillId="0" borderId="0" xfId="2" applyProtection="1">
      <protection locked="0"/>
    </xf>
    <xf numFmtId="0" fontId="6" fillId="19" borderId="49" xfId="2" applyFont="1" applyFill="1" applyBorder="1" applyAlignment="1" applyProtection="1">
      <protection locked="0"/>
    </xf>
    <xf numFmtId="0" fontId="6" fillId="19" borderId="49" xfId="2" applyFont="1" applyFill="1" applyBorder="1" applyAlignment="1" applyProtection="1">
      <alignment horizontal="left"/>
      <protection locked="0"/>
    </xf>
    <xf numFmtId="0" fontId="6" fillId="19" borderId="44" xfId="2" applyFont="1" applyFill="1" applyBorder="1" applyAlignment="1" applyProtection="1">
      <alignment horizontal="left"/>
      <protection locked="0"/>
    </xf>
    <xf numFmtId="0" fontId="6" fillId="7" borderId="48" xfId="2" applyFont="1" applyFill="1" applyBorder="1" applyAlignment="1" applyProtection="1">
      <protection locked="0"/>
    </xf>
    <xf numFmtId="0" fontId="6" fillId="7" borderId="55" xfId="2" applyFont="1" applyFill="1" applyBorder="1" applyAlignment="1" applyProtection="1">
      <protection locked="0"/>
    </xf>
    <xf numFmtId="0" fontId="6" fillId="7" borderId="51" xfId="2" applyFont="1" applyFill="1" applyBorder="1" applyAlignment="1" applyProtection="1">
      <protection locked="0"/>
    </xf>
    <xf numFmtId="0" fontId="1" fillId="0" borderId="24" xfId="2" applyNumberFormat="1" applyFont="1" applyBorder="1" applyAlignment="1" applyProtection="1">
      <alignment horizontal="left"/>
      <protection locked="0"/>
    </xf>
    <xf numFmtId="0" fontId="1" fillId="0" borderId="2" xfId="2" applyBorder="1" applyProtection="1">
      <protection locked="0"/>
    </xf>
    <xf numFmtId="0" fontId="11" fillId="0" borderId="0" xfId="2" applyFont="1" applyBorder="1" applyAlignment="1" applyProtection="1">
      <protection locked="0"/>
    </xf>
    <xf numFmtId="0" fontId="11" fillId="0" borderId="3" xfId="2" applyFont="1" applyBorder="1" applyProtection="1">
      <protection locked="0"/>
    </xf>
    <xf numFmtId="0" fontId="6" fillId="0" borderId="44" xfId="2" applyFont="1" applyBorder="1" applyProtection="1">
      <protection locked="0"/>
    </xf>
    <xf numFmtId="0" fontId="2" fillId="0" borderId="4" xfId="2" applyFont="1" applyBorder="1" applyProtection="1">
      <protection locked="0"/>
    </xf>
    <xf numFmtId="0" fontId="6" fillId="10" borderId="3" xfId="2" applyFont="1" applyFill="1" applyBorder="1" applyProtection="1">
      <protection locked="0"/>
    </xf>
    <xf numFmtId="166" fontId="2" fillId="10" borderId="3" xfId="2" applyNumberFormat="1" applyFont="1" applyFill="1" applyBorder="1" applyProtection="1">
      <protection locked="0"/>
    </xf>
    <xf numFmtId="166" fontId="2" fillId="0" borderId="4" xfId="2" applyNumberFormat="1" applyFont="1" applyBorder="1" applyProtection="1">
      <protection locked="0"/>
    </xf>
    <xf numFmtId="0" fontId="6" fillId="6" borderId="22" xfId="2" applyFont="1" applyFill="1" applyBorder="1" applyProtection="1">
      <protection locked="0"/>
    </xf>
    <xf numFmtId="166" fontId="1" fillId="6" borderId="3" xfId="2" applyNumberFormat="1" applyFill="1" applyBorder="1" applyProtection="1">
      <protection locked="0"/>
    </xf>
    <xf numFmtId="0" fontId="11" fillId="0" borderId="58" xfId="2" applyFont="1" applyBorder="1" applyProtection="1">
      <protection locked="0"/>
    </xf>
    <xf numFmtId="0" fontId="6" fillId="27" borderId="22" xfId="2" applyFont="1" applyFill="1" applyBorder="1" applyProtection="1">
      <protection locked="0"/>
    </xf>
    <xf numFmtId="166" fontId="6" fillId="27" borderId="3" xfId="2" applyNumberFormat="1" applyFont="1" applyFill="1" applyBorder="1" applyAlignment="1" applyProtection="1">
      <alignment horizontal="center"/>
      <protection locked="0"/>
    </xf>
    <xf numFmtId="0" fontId="6" fillId="10" borderId="6" xfId="2" applyFont="1" applyFill="1" applyBorder="1" applyProtection="1">
      <protection locked="0"/>
    </xf>
    <xf numFmtId="166" fontId="6" fillId="10" borderId="6" xfId="2" applyNumberFormat="1" applyFont="1" applyFill="1" applyBorder="1" applyAlignment="1" applyProtection="1">
      <alignment horizontal="center"/>
      <protection locked="0"/>
    </xf>
    <xf numFmtId="0" fontId="11" fillId="0" borderId="5" xfId="2" applyFont="1" applyBorder="1" applyProtection="1">
      <protection locked="0"/>
    </xf>
    <xf numFmtId="168" fontId="7" fillId="0" borderId="9" xfId="2" applyNumberFormat="1" applyFont="1" applyFill="1" applyBorder="1" applyProtection="1">
      <protection locked="0"/>
    </xf>
    <xf numFmtId="168" fontId="7" fillId="0" borderId="4" xfId="2" applyNumberFormat="1" applyFont="1" applyFill="1" applyBorder="1" applyProtection="1">
      <protection locked="0"/>
    </xf>
    <xf numFmtId="0" fontId="6" fillId="10" borderId="22" xfId="2" applyFont="1" applyFill="1" applyBorder="1" applyProtection="1">
      <protection locked="0"/>
    </xf>
    <xf numFmtId="166" fontId="6" fillId="10" borderId="3" xfId="2" applyNumberFormat="1" applyFont="1" applyFill="1" applyBorder="1" applyAlignment="1" applyProtection="1">
      <alignment horizontal="center"/>
      <protection locked="0"/>
    </xf>
    <xf numFmtId="0" fontId="1" fillId="0" borderId="0" xfId="2" applyBorder="1" applyProtection="1">
      <protection locked="0"/>
    </xf>
    <xf numFmtId="2" fontId="11" fillId="0" borderId="2" xfId="2" applyNumberFormat="1" applyFont="1" applyBorder="1" applyProtection="1">
      <protection locked="0"/>
    </xf>
    <xf numFmtId="2" fontId="11" fillId="0" borderId="0" xfId="2" applyNumberFormat="1" applyFont="1" applyBorder="1" applyProtection="1">
      <protection locked="0"/>
    </xf>
    <xf numFmtId="2" fontId="11" fillId="0" borderId="2" xfId="2" applyNumberFormat="1" applyFont="1" applyBorder="1" applyAlignment="1" applyProtection="1">
      <alignment horizontal="right" vertical="center"/>
      <protection locked="0"/>
    </xf>
    <xf numFmtId="2" fontId="11" fillId="0" borderId="0" xfId="2" applyNumberFormat="1" applyFont="1" applyBorder="1" applyAlignment="1" applyProtection="1">
      <alignment horizontal="right" vertical="center"/>
      <protection locked="0"/>
    </xf>
    <xf numFmtId="0" fontId="11" fillId="11" borderId="6" xfId="2" applyFont="1" applyFill="1" applyBorder="1" applyProtection="1"/>
    <xf numFmtId="166" fontId="11" fillId="11" borderId="3" xfId="2" applyNumberFormat="1" applyFont="1" applyFill="1" applyBorder="1" applyProtection="1"/>
    <xf numFmtId="0" fontId="43" fillId="15" borderId="54" xfId="2" applyFont="1" applyFill="1" applyBorder="1" applyAlignment="1" applyProtection="1">
      <alignment wrapText="1"/>
      <protection locked="0"/>
    </xf>
    <xf numFmtId="168" fontId="1" fillId="40" borderId="9" xfId="2" applyNumberFormat="1" applyFont="1" applyFill="1" applyBorder="1" applyAlignment="1" applyProtection="1">
      <alignment horizontal="center"/>
    </xf>
    <xf numFmtId="168" fontId="1" fillId="40" borderId="4" xfId="2" applyNumberFormat="1" applyFont="1" applyFill="1" applyBorder="1" applyAlignment="1" applyProtection="1">
      <alignment horizontal="center"/>
    </xf>
    <xf numFmtId="166" fontId="20" fillId="0" borderId="8" xfId="2" applyNumberFormat="1" applyFont="1" applyFill="1" applyBorder="1" applyAlignment="1" applyProtection="1">
      <alignment wrapText="1"/>
      <protection locked="0"/>
    </xf>
    <xf numFmtId="166" fontId="20" fillId="0" borderId="0" xfId="2" applyNumberFormat="1" applyFont="1" applyFill="1" applyBorder="1" applyAlignment="1" applyProtection="1">
      <alignment wrapText="1"/>
      <protection locked="0"/>
    </xf>
    <xf numFmtId="0" fontId="44" fillId="0" borderId="0" xfId="2" applyFont="1" applyFill="1" applyBorder="1" applyAlignment="1" applyProtection="1">
      <alignment horizontal="center" wrapText="1"/>
      <protection locked="0"/>
    </xf>
    <xf numFmtId="166" fontId="44" fillId="0" borderId="0" xfId="2" applyNumberFormat="1" applyFont="1" applyFill="1" applyBorder="1" applyAlignment="1" applyProtection="1">
      <alignment horizontal="center" wrapText="1"/>
      <protection locked="0"/>
    </xf>
    <xf numFmtId="0" fontId="1" fillId="0" borderId="0" xfId="2" applyFont="1" applyFill="1" applyProtection="1">
      <protection locked="0"/>
    </xf>
    <xf numFmtId="0" fontId="1" fillId="0" borderId="0" xfId="2" applyFont="1" applyFill="1" applyAlignment="1" applyProtection="1">
      <alignment horizontal="center"/>
      <protection locked="0"/>
    </xf>
    <xf numFmtId="0" fontId="45" fillId="7" borderId="3" xfId="2" applyFont="1" applyFill="1" applyBorder="1" applyProtection="1"/>
    <xf numFmtId="0" fontId="46" fillId="16" borderId="6" xfId="2" applyFont="1" applyFill="1" applyBorder="1" applyAlignment="1" applyProtection="1">
      <alignment horizontal="left" wrapText="1"/>
      <protection locked="0"/>
    </xf>
    <xf numFmtId="166" fontId="46" fillId="16" borderId="6" xfId="2" applyNumberFormat="1" applyFont="1" applyFill="1" applyBorder="1" applyAlignment="1" applyProtection="1">
      <alignment wrapText="1"/>
      <protection locked="0"/>
    </xf>
    <xf numFmtId="166" fontId="20" fillId="16" borderId="127" xfId="2" applyNumberFormat="1" applyFont="1" applyFill="1" applyBorder="1" applyAlignment="1" applyProtection="1">
      <alignment wrapText="1"/>
      <protection locked="0"/>
    </xf>
    <xf numFmtId="0" fontId="47" fillId="17" borderId="5" xfId="2" applyFont="1" applyFill="1" applyBorder="1" applyAlignment="1" applyProtection="1">
      <alignment horizontal="center" wrapText="1"/>
      <protection locked="0"/>
    </xf>
    <xf numFmtId="0" fontId="1" fillId="0" borderId="57" xfId="2" applyFont="1" applyBorder="1" applyProtection="1">
      <protection locked="0"/>
    </xf>
    <xf numFmtId="0" fontId="48" fillId="0" borderId="57" xfId="3" applyFont="1" applyFill="1" applyBorder="1" applyAlignment="1" applyProtection="1">
      <alignment wrapText="1"/>
      <protection locked="0"/>
    </xf>
    <xf numFmtId="0" fontId="49" fillId="12" borderId="102" xfId="3" applyFont="1" applyBorder="1" applyAlignment="1" applyProtection="1">
      <alignment wrapText="1"/>
      <protection locked="0"/>
    </xf>
    <xf numFmtId="0" fontId="40" fillId="13" borderId="30" xfId="4" applyFont="1" applyBorder="1" applyProtection="1">
      <protection locked="0"/>
    </xf>
    <xf numFmtId="0" fontId="51" fillId="25" borderId="54" xfId="2" applyFont="1" applyFill="1" applyBorder="1" applyAlignment="1" applyProtection="1">
      <alignment wrapText="1"/>
      <protection locked="0"/>
    </xf>
    <xf numFmtId="0" fontId="51" fillId="25" borderId="44" xfId="2" applyFont="1" applyFill="1" applyBorder="1" applyAlignment="1" applyProtection="1">
      <alignment horizontal="center" wrapText="1"/>
      <protection locked="0"/>
    </xf>
    <xf numFmtId="0" fontId="51" fillId="25" borderId="3" xfId="2" applyFont="1" applyFill="1" applyBorder="1" applyAlignment="1" applyProtection="1">
      <alignment horizontal="center" wrapText="1"/>
    </xf>
    <xf numFmtId="0" fontId="51" fillId="25" borderId="3" xfId="2" applyFont="1" applyFill="1" applyBorder="1" applyAlignment="1" applyProtection="1">
      <alignment horizontal="center"/>
    </xf>
    <xf numFmtId="166" fontId="54" fillId="26" borderId="3" xfId="2" applyNumberFormat="1" applyFont="1" applyFill="1" applyBorder="1" applyAlignment="1" applyProtection="1">
      <alignment horizontal="center" vertical="center" wrapText="1"/>
    </xf>
    <xf numFmtId="0" fontId="11" fillId="0" borderId="44" xfId="2" applyFont="1" applyBorder="1" applyProtection="1">
      <protection locked="0"/>
    </xf>
    <xf numFmtId="169" fontId="10" fillId="0" borderId="13" xfId="2" applyNumberFormat="1" applyFont="1" applyFill="1" applyBorder="1" applyProtection="1">
      <protection locked="0"/>
    </xf>
    <xf numFmtId="169" fontId="10" fillId="0" borderId="13" xfId="2" applyNumberFormat="1" applyFont="1" applyFill="1" applyBorder="1" applyAlignment="1" applyProtection="1">
      <alignment horizontal="left"/>
      <protection locked="0"/>
    </xf>
    <xf numFmtId="0" fontId="58" fillId="3" borderId="6" xfId="2" applyFont="1" applyFill="1" applyBorder="1" applyProtection="1"/>
    <xf numFmtId="166" fontId="58" fillId="3" borderId="6" xfId="2" applyNumberFormat="1" applyFont="1" applyFill="1" applyBorder="1" applyAlignment="1" applyProtection="1">
      <alignment horizontal="center"/>
    </xf>
    <xf numFmtId="169" fontId="47" fillId="0" borderId="14" xfId="2" applyNumberFormat="1" applyFont="1" applyFill="1" applyBorder="1" applyProtection="1">
      <protection locked="0"/>
    </xf>
    <xf numFmtId="168" fontId="7" fillId="0" borderId="25" xfId="2" applyNumberFormat="1" applyFont="1" applyFill="1" applyBorder="1" applyProtection="1">
      <protection locked="0"/>
    </xf>
    <xf numFmtId="168" fontId="7" fillId="0" borderId="33" xfId="2" applyNumberFormat="1" applyFont="1" applyFill="1" applyBorder="1" applyProtection="1">
      <protection locked="0"/>
    </xf>
    <xf numFmtId="169" fontId="61" fillId="0" borderId="14" xfId="2" applyNumberFormat="1" applyFont="1" applyFill="1" applyBorder="1" applyAlignment="1" applyProtection="1">
      <alignment horizontal="left"/>
      <protection locked="0"/>
    </xf>
    <xf numFmtId="0" fontId="58" fillId="29" borderId="6" xfId="2" applyFont="1" applyFill="1" applyBorder="1" applyProtection="1"/>
    <xf numFmtId="166" fontId="58" fillId="29" borderId="6" xfId="2" applyNumberFormat="1" applyFont="1" applyFill="1" applyBorder="1" applyAlignment="1" applyProtection="1">
      <alignment horizontal="center"/>
    </xf>
    <xf numFmtId="0" fontId="41" fillId="9" borderId="16" xfId="2" applyFont="1" applyFill="1" applyBorder="1" applyProtection="1"/>
    <xf numFmtId="166" fontId="41" fillId="9" borderId="23" xfId="2" applyNumberFormat="1" applyFont="1" applyFill="1" applyBorder="1" applyProtection="1"/>
    <xf numFmtId="0" fontId="62" fillId="31" borderId="64" xfId="2" applyFont="1" applyFill="1" applyBorder="1" applyAlignment="1" applyProtection="1">
      <alignment horizontal="left" vertical="center"/>
    </xf>
    <xf numFmtId="166" fontId="62" fillId="31" borderId="58" xfId="2" applyNumberFormat="1" applyFont="1" applyFill="1" applyBorder="1" applyAlignment="1" applyProtection="1">
      <alignment horizontal="right" vertical="center"/>
    </xf>
    <xf numFmtId="0" fontId="51" fillId="7" borderId="100" xfId="2" applyFont="1" applyFill="1" applyBorder="1" applyProtection="1">
      <protection locked="0"/>
    </xf>
    <xf numFmtId="168" fontId="1" fillId="40" borderId="9" xfId="2" applyNumberFormat="1" applyFont="1" applyFill="1" applyBorder="1" applyProtection="1"/>
    <xf numFmtId="168" fontId="1" fillId="40" borderId="4" xfId="2" applyNumberFormat="1" applyFont="1" applyFill="1" applyBorder="1" applyProtection="1"/>
    <xf numFmtId="168" fontId="49" fillId="40" borderId="4" xfId="3" applyNumberFormat="1" applyFont="1" applyFill="1" applyBorder="1" applyProtection="1"/>
    <xf numFmtId="168" fontId="49" fillId="40" borderId="36" xfId="3" applyNumberFormat="1" applyFont="1" applyFill="1" applyBorder="1" applyProtection="1"/>
    <xf numFmtId="168" fontId="49" fillId="40" borderId="32" xfId="3" applyNumberFormat="1" applyFont="1" applyFill="1" applyBorder="1" applyProtection="1"/>
    <xf numFmtId="0" fontId="24" fillId="0" borderId="0" xfId="0" applyFont="1" applyAlignment="1" applyProtection="1">
      <alignment horizontal="center" vertical="center"/>
      <protection locked="0"/>
    </xf>
    <xf numFmtId="49" fontId="25" fillId="0" borderId="77" xfId="0" applyNumberFormat="1" applyFont="1" applyFill="1" applyBorder="1" applyAlignment="1" applyProtection="1">
      <alignment horizontal="center" vertical="top" wrapText="1"/>
      <protection locked="0"/>
    </xf>
    <xf numFmtId="49" fontId="25" fillId="0" borderId="0" xfId="0" applyNumberFormat="1" applyFont="1" applyFill="1" applyBorder="1" applyAlignment="1" applyProtection="1">
      <alignment horizontal="center" vertical="top" wrapText="1"/>
      <protection locked="0"/>
    </xf>
    <xf numFmtId="0" fontId="2" fillId="7" borderId="94" xfId="2" applyFont="1" applyFill="1" applyBorder="1" applyAlignment="1" applyProtection="1">
      <alignment horizontal="center" wrapText="1"/>
      <protection locked="0"/>
    </xf>
    <xf numFmtId="0" fontId="2" fillId="7" borderId="94" xfId="2" applyFont="1" applyFill="1" applyBorder="1" applyAlignment="1" applyProtection="1">
      <alignment horizontal="center"/>
      <protection locked="0"/>
    </xf>
    <xf numFmtId="0" fontId="2" fillId="7" borderId="93" xfId="2" applyFont="1" applyFill="1" applyBorder="1" applyAlignment="1" applyProtection="1">
      <alignment horizontal="center"/>
      <protection locked="0"/>
    </xf>
    <xf numFmtId="0" fontId="2" fillId="8" borderId="26" xfId="2" applyFont="1" applyFill="1" applyBorder="1" applyAlignment="1" applyProtection="1">
      <alignment horizontal="center" wrapText="1"/>
      <protection locked="0"/>
    </xf>
    <xf numFmtId="0" fontId="2" fillId="8" borderId="26" xfId="2" applyFont="1" applyFill="1" applyBorder="1" applyAlignment="1" applyProtection="1">
      <alignment horizontal="center"/>
      <protection locked="0"/>
    </xf>
    <xf numFmtId="0" fontId="2" fillId="8" borderId="101" xfId="2" applyFont="1" applyFill="1" applyBorder="1" applyAlignment="1" applyProtection="1">
      <alignment horizontal="center"/>
      <protection locked="0"/>
    </xf>
    <xf numFmtId="0" fontId="27" fillId="36" borderId="84" xfId="0" applyFont="1" applyFill="1" applyBorder="1" applyAlignment="1" applyProtection="1">
      <alignment horizontal="center" vertical="center" wrapText="1"/>
      <protection locked="0"/>
    </xf>
    <xf numFmtId="0" fontId="27" fillId="36" borderId="26" xfId="0" applyFont="1" applyFill="1" applyBorder="1" applyAlignment="1" applyProtection="1">
      <alignment horizontal="center" vertical="center" wrapText="1"/>
      <protection locked="0"/>
    </xf>
    <xf numFmtId="0" fontId="35" fillId="39" borderId="95" xfId="0" applyFont="1" applyFill="1" applyBorder="1" applyAlignment="1" applyProtection="1">
      <alignment horizontal="center" vertical="center" wrapText="1"/>
      <protection locked="0"/>
    </xf>
    <xf numFmtId="0" fontId="35" fillId="39" borderId="36" xfId="0" applyFont="1" applyFill="1" applyBorder="1" applyAlignment="1" applyProtection="1">
      <alignment horizontal="center" vertical="center" wrapText="1"/>
      <protection locked="0"/>
    </xf>
    <xf numFmtId="0" fontId="35" fillId="39" borderId="35" xfId="0" applyFont="1" applyFill="1" applyBorder="1" applyAlignment="1" applyProtection="1">
      <alignment horizontal="center" vertical="center" wrapText="1"/>
      <protection locked="0"/>
    </xf>
    <xf numFmtId="0" fontId="38" fillId="39" borderId="97" xfId="0" applyFont="1" applyFill="1" applyBorder="1" applyAlignment="1" applyProtection="1">
      <alignment horizontal="center" vertical="center" wrapText="1"/>
    </xf>
    <xf numFmtId="0" fontId="38" fillId="39" borderId="28" xfId="0" applyFont="1" applyFill="1" applyBorder="1" applyAlignment="1" applyProtection="1">
      <alignment horizontal="center" vertical="center" wrapText="1"/>
    </xf>
    <xf numFmtId="49" fontId="38" fillId="39" borderId="97" xfId="0" applyNumberFormat="1" applyFont="1" applyFill="1" applyBorder="1" applyAlignment="1" applyProtection="1">
      <alignment horizontal="center" vertical="center" wrapText="1"/>
    </xf>
    <xf numFmtId="49" fontId="38" fillId="39" borderId="43" xfId="0" applyNumberFormat="1" applyFont="1" applyFill="1" applyBorder="1" applyAlignment="1" applyProtection="1">
      <alignment horizontal="center" vertical="center" wrapText="1"/>
    </xf>
    <xf numFmtId="49" fontId="28" fillId="37" borderId="29" xfId="0" applyNumberFormat="1" applyFont="1" applyFill="1" applyBorder="1" applyAlignment="1" applyProtection="1">
      <alignment horizontal="center" vertical="center" wrapText="1"/>
    </xf>
    <xf numFmtId="49" fontId="28" fillId="37" borderId="30" xfId="0" applyNumberFormat="1" applyFont="1" applyFill="1" applyBorder="1" applyAlignment="1" applyProtection="1">
      <alignment horizontal="center" vertical="center" wrapText="1"/>
    </xf>
    <xf numFmtId="49" fontId="28" fillId="37" borderId="31" xfId="0" applyNumberFormat="1" applyFont="1" applyFill="1" applyBorder="1" applyAlignment="1" applyProtection="1">
      <alignment horizontal="center" vertical="center" wrapText="1"/>
    </xf>
    <xf numFmtId="49" fontId="25" fillId="32" borderId="39" xfId="0" applyNumberFormat="1" applyFont="1" applyFill="1" applyBorder="1" applyAlignment="1" applyProtection="1">
      <alignment horizontal="center" vertical="center" wrapText="1"/>
    </xf>
    <xf numFmtId="49" fontId="25" fillId="32" borderId="122" xfId="0" applyNumberFormat="1" applyFont="1" applyFill="1" applyBorder="1" applyAlignment="1" applyProtection="1">
      <alignment horizontal="center" vertical="center" wrapText="1"/>
    </xf>
    <xf numFmtId="170" fontId="26" fillId="0" borderId="121" xfId="0" applyNumberFormat="1" applyFont="1" applyFill="1" applyBorder="1" applyAlignment="1" applyProtection="1">
      <alignment horizontal="center" vertical="top" wrapText="1"/>
    </xf>
    <xf numFmtId="170" fontId="26" fillId="0" borderId="28" xfId="0" applyNumberFormat="1" applyFont="1" applyFill="1" applyBorder="1" applyAlignment="1" applyProtection="1">
      <alignment horizontal="center" vertical="top" wrapText="1"/>
    </xf>
    <xf numFmtId="170" fontId="26" fillId="0" borderId="43" xfId="0" applyNumberFormat="1" applyFont="1" applyFill="1" applyBorder="1" applyAlignment="1" applyProtection="1">
      <alignment horizontal="center" vertical="top" wrapText="1"/>
    </xf>
    <xf numFmtId="170" fontId="37" fillId="37" borderId="35" xfId="0" applyNumberFormat="1" applyFont="1" applyFill="1" applyBorder="1" applyAlignment="1" applyProtection="1">
      <alignment horizontal="center" vertical="top" wrapText="1"/>
    </xf>
    <xf numFmtId="170" fontId="37" fillId="37" borderId="26" xfId="0" applyNumberFormat="1" applyFont="1" applyFill="1" applyBorder="1" applyAlignment="1" applyProtection="1">
      <alignment horizontal="center" vertical="top" wrapText="1"/>
    </xf>
    <xf numFmtId="170" fontId="37" fillId="37" borderId="101" xfId="0" applyNumberFormat="1" applyFont="1" applyFill="1" applyBorder="1" applyAlignment="1" applyProtection="1">
      <alignment horizontal="center" vertical="top" wrapText="1"/>
    </xf>
    <xf numFmtId="49" fontId="38" fillId="39" borderId="110" xfId="0" applyNumberFormat="1" applyFont="1" applyFill="1" applyBorder="1" applyAlignment="1" applyProtection="1">
      <alignment horizontal="center" vertical="center" wrapText="1"/>
    </xf>
    <xf numFmtId="49" fontId="38" fillId="39" borderId="111" xfId="0" applyNumberFormat="1" applyFont="1" applyFill="1" applyBorder="1" applyAlignment="1" applyProtection="1">
      <alignment horizontal="center" vertical="center" wrapText="1"/>
    </xf>
    <xf numFmtId="0" fontId="38" fillId="39" borderId="112" xfId="0" applyFont="1" applyFill="1" applyBorder="1" applyAlignment="1" applyProtection="1">
      <alignment horizontal="center" vertical="top" wrapText="1"/>
    </xf>
    <xf numFmtId="0" fontId="38" fillId="39" borderId="113" xfId="0" applyFont="1" applyFill="1" applyBorder="1" applyAlignment="1" applyProtection="1">
      <alignment horizontal="center" vertical="top" wrapText="1"/>
    </xf>
    <xf numFmtId="0" fontId="38" fillId="39" borderId="118" xfId="0" applyFont="1" applyFill="1" applyBorder="1" applyAlignment="1" applyProtection="1">
      <alignment horizontal="center" vertical="top" wrapText="1"/>
    </xf>
    <xf numFmtId="0" fontId="38" fillId="39" borderId="119" xfId="0" applyFont="1" applyFill="1" applyBorder="1" applyAlignment="1" applyProtection="1">
      <alignment horizontal="center" vertical="top" wrapText="1"/>
    </xf>
    <xf numFmtId="0" fontId="36" fillId="38" borderId="29" xfId="2" applyFont="1" applyFill="1" applyBorder="1" applyAlignment="1" applyProtection="1">
      <alignment horizontal="center"/>
    </xf>
    <xf numFmtId="0" fontId="36" fillId="38" borderId="30" xfId="2" applyFont="1" applyFill="1" applyBorder="1" applyAlignment="1" applyProtection="1">
      <alignment horizontal="center"/>
    </xf>
    <xf numFmtId="0" fontId="36" fillId="38" borderId="37" xfId="2" applyFont="1" applyFill="1" applyBorder="1" applyAlignment="1" applyProtection="1">
      <alignment horizontal="center"/>
    </xf>
    <xf numFmtId="0" fontId="36" fillId="38" borderId="92" xfId="2" applyFont="1" applyFill="1" applyBorder="1" applyAlignment="1" applyProtection="1">
      <alignment horizontal="center"/>
    </xf>
    <xf numFmtId="168" fontId="39" fillId="39" borderId="114" xfId="0" applyNumberFormat="1" applyFont="1" applyFill="1" applyBorder="1" applyAlignment="1" applyProtection="1">
      <alignment horizontal="center" vertical="top" wrapText="1"/>
    </xf>
    <xf numFmtId="0" fontId="39" fillId="39" borderId="117" xfId="0" applyFont="1" applyFill="1" applyBorder="1" applyAlignment="1" applyProtection="1">
      <alignment horizontal="center" vertical="top" wrapText="1"/>
    </xf>
    <xf numFmtId="170" fontId="39" fillId="39" borderId="114" xfId="0" applyNumberFormat="1" applyFont="1" applyFill="1" applyBorder="1" applyAlignment="1" applyProtection="1">
      <alignment horizontal="center" vertical="top" wrapText="1"/>
    </xf>
    <xf numFmtId="170" fontId="39" fillId="39" borderId="88" xfId="0" applyNumberFormat="1" applyFont="1" applyFill="1" applyBorder="1" applyAlignment="1" applyProtection="1">
      <alignment horizontal="center" vertical="top" wrapText="1"/>
    </xf>
    <xf numFmtId="170" fontId="39" fillId="39" borderId="115" xfId="0" applyNumberFormat="1" applyFont="1" applyFill="1" applyBorder="1" applyAlignment="1" applyProtection="1">
      <alignment horizontal="center" vertical="top" wrapText="1"/>
    </xf>
    <xf numFmtId="170" fontId="39" fillId="39" borderId="101" xfId="0" applyNumberFormat="1" applyFont="1" applyFill="1" applyBorder="1" applyAlignment="1" applyProtection="1">
      <alignment horizontal="center" vertical="top" wrapText="1"/>
    </xf>
    <xf numFmtId="49" fontId="38" fillId="39" borderId="116" xfId="0" applyNumberFormat="1" applyFont="1" applyFill="1" applyBorder="1" applyAlignment="1" applyProtection="1">
      <alignment horizontal="center" vertical="center" wrapText="1"/>
    </xf>
    <xf numFmtId="49" fontId="38" fillId="39" borderId="96" xfId="0" applyNumberFormat="1" applyFont="1" applyFill="1" applyBorder="1" applyAlignment="1" applyProtection="1">
      <alignment horizontal="center" vertical="center" wrapText="1"/>
    </xf>
    <xf numFmtId="49" fontId="38" fillId="39" borderId="38" xfId="0" applyNumberFormat="1" applyFont="1" applyFill="1" applyBorder="1" applyAlignment="1" applyProtection="1">
      <alignment horizontal="center" vertical="center" wrapText="1"/>
    </xf>
    <xf numFmtId="170" fontId="39" fillId="39" borderId="26" xfId="0" applyNumberFormat="1" applyFont="1" applyFill="1" applyBorder="1" applyAlignment="1" applyProtection="1">
      <alignment horizontal="center" vertical="top" wrapText="1"/>
    </xf>
    <xf numFmtId="170" fontId="39" fillId="39" borderId="103" xfId="0" applyNumberFormat="1" applyFont="1" applyFill="1" applyBorder="1" applyAlignment="1" applyProtection="1">
      <alignment horizontal="center" vertical="top" wrapText="1"/>
    </xf>
    <xf numFmtId="0" fontId="5" fillId="37" borderId="37" xfId="2" applyFont="1" applyFill="1" applyBorder="1" applyAlignment="1" applyProtection="1">
      <alignment horizontal="center"/>
      <protection locked="0"/>
    </xf>
    <xf numFmtId="168" fontId="5" fillId="37" borderId="37" xfId="2" applyNumberFormat="1" applyFont="1" applyFill="1" applyBorder="1" applyAlignment="1" applyProtection="1">
      <alignment horizontal="center"/>
      <protection locked="0"/>
    </xf>
    <xf numFmtId="0" fontId="50" fillId="35" borderId="0" xfId="2" applyFont="1" applyFill="1" applyAlignment="1" applyProtection="1">
      <alignment horizontal="center"/>
      <protection locked="0"/>
    </xf>
    <xf numFmtId="168" fontId="50" fillId="35" borderId="0" xfId="2" applyNumberFormat="1" applyFont="1" applyFill="1" applyAlignment="1" applyProtection="1">
      <alignment horizontal="center"/>
      <protection locked="0"/>
    </xf>
    <xf numFmtId="0" fontId="41" fillId="7" borderId="0" xfId="2" applyFont="1" applyFill="1" applyBorder="1" applyAlignment="1" applyProtection="1">
      <alignment horizontal="center"/>
      <protection locked="0"/>
    </xf>
    <xf numFmtId="0" fontId="41" fillId="8" borderId="0" xfId="2" applyFont="1" applyFill="1" applyBorder="1" applyAlignment="1" applyProtection="1">
      <alignment horizontal="center"/>
      <protection locked="0"/>
    </xf>
    <xf numFmtId="0" fontId="44" fillId="16" borderId="37" xfId="2" applyFont="1" applyFill="1" applyBorder="1" applyAlignment="1" applyProtection="1">
      <alignment horizontal="center" wrapText="1"/>
      <protection locked="0"/>
    </xf>
    <xf numFmtId="166" fontId="44" fillId="16" borderId="8" xfId="2" applyNumberFormat="1" applyFont="1" applyFill="1" applyBorder="1" applyAlignment="1" applyProtection="1">
      <alignment horizontal="center" wrapText="1"/>
      <protection locked="0"/>
    </xf>
    <xf numFmtId="168" fontId="40" fillId="13" borderId="30" xfId="4" applyNumberFormat="1" applyFont="1" applyBorder="1" applyAlignment="1" applyProtection="1">
      <alignment horizontal="center" wrapText="1"/>
      <protection locked="0"/>
    </xf>
    <xf numFmtId="168" fontId="40" fillId="13" borderId="31" xfId="4" applyNumberFormat="1" applyFont="1" applyBorder="1" applyAlignment="1" applyProtection="1">
      <alignment horizontal="center" wrapText="1"/>
      <protection locked="0"/>
    </xf>
    <xf numFmtId="0" fontId="53" fillId="26" borderId="6" xfId="2" applyFont="1" applyFill="1" applyBorder="1" applyAlignment="1" applyProtection="1">
      <alignment horizontal="center" vertical="center" wrapText="1"/>
    </xf>
    <xf numFmtId="0" fontId="53" fillId="26" borderId="16" xfId="2" applyFont="1" applyFill="1" applyBorder="1" applyAlignment="1" applyProtection="1">
      <alignment horizontal="center" vertical="center" wrapText="1"/>
    </xf>
    <xf numFmtId="0" fontId="1" fillId="0" borderId="13" xfId="2" applyFill="1" applyBorder="1" applyAlignment="1" applyProtection="1">
      <alignment horizontal="left"/>
      <protection locked="0"/>
    </xf>
    <xf numFmtId="0" fontId="6" fillId="23" borderId="6" xfId="2" applyFont="1" applyFill="1" applyBorder="1" applyProtection="1">
      <protection locked="0"/>
    </xf>
    <xf numFmtId="0" fontId="1" fillId="0" borderId="5" xfId="2" applyFill="1" applyBorder="1" applyAlignment="1" applyProtection="1">
      <alignment horizontal="left"/>
      <protection locked="0"/>
    </xf>
    <xf numFmtId="0" fontId="6" fillId="22" borderId="26" xfId="2" applyFont="1" applyFill="1" applyBorder="1" applyAlignment="1" applyProtection="1">
      <alignment horizontal="center" vertical="center" wrapText="1"/>
      <protection locked="0"/>
    </xf>
    <xf numFmtId="0" fontId="6" fillId="22" borderId="34" xfId="2" applyFont="1" applyFill="1" applyBorder="1" applyAlignment="1" applyProtection="1">
      <alignment horizontal="center" vertical="center" wrapText="1"/>
      <protection locked="0"/>
    </xf>
    <xf numFmtId="0" fontId="12" fillId="0" borderId="8" xfId="2" applyFont="1" applyFill="1" applyBorder="1" applyAlignment="1" applyProtection="1">
      <alignment horizontal="center"/>
      <protection locked="0"/>
    </xf>
    <xf numFmtId="0" fontId="6" fillId="10" borderId="106" xfId="2" applyFont="1" applyFill="1" applyBorder="1" applyAlignment="1" applyProtection="1">
      <alignment horizontal="center"/>
      <protection locked="0"/>
    </xf>
    <xf numFmtId="0" fontId="6" fillId="10" borderId="11" xfId="2" applyFont="1" applyFill="1" applyBorder="1" applyAlignment="1" applyProtection="1">
      <alignment horizontal="center"/>
      <protection locked="0"/>
    </xf>
    <xf numFmtId="0" fontId="11" fillId="0" borderId="5" xfId="2" applyFont="1" applyBorder="1" applyAlignment="1" applyProtection="1">
      <alignment horizontal="center"/>
      <protection locked="0"/>
    </xf>
    <xf numFmtId="0" fontId="1" fillId="0" borderId="4" xfId="2" applyFill="1" applyBorder="1" applyAlignment="1" applyProtection="1">
      <alignment horizontal="left"/>
      <protection locked="0"/>
    </xf>
    <xf numFmtId="0" fontId="6" fillId="18" borderId="0" xfId="2" applyFont="1" applyFill="1" applyBorder="1" applyAlignment="1" applyProtection="1">
      <alignment horizontal="center" vertical="center" wrapText="1"/>
      <protection locked="0"/>
    </xf>
    <xf numFmtId="0" fontId="6" fillId="18" borderId="13" xfId="2" applyFont="1" applyFill="1" applyBorder="1" applyAlignment="1" applyProtection="1">
      <alignment horizontal="center" vertical="center" wrapText="1"/>
      <protection locked="0"/>
    </xf>
    <xf numFmtId="0" fontId="6" fillId="9" borderId="0" xfId="2" applyFont="1" applyFill="1" applyBorder="1" applyAlignment="1" applyProtection="1">
      <alignment horizontal="center"/>
      <protection locked="0"/>
    </xf>
    <xf numFmtId="0" fontId="6" fillId="9" borderId="24" xfId="2" applyFont="1" applyFill="1" applyBorder="1" applyAlignment="1" applyProtection="1">
      <alignment horizontal="center"/>
      <protection locked="0"/>
    </xf>
    <xf numFmtId="0" fontId="5" fillId="36" borderId="0" xfId="2" applyFont="1" applyFill="1" applyBorder="1" applyAlignment="1" applyProtection="1">
      <alignment horizontal="center" vertical="center"/>
    </xf>
    <xf numFmtId="0" fontId="5" fillId="36" borderId="28" xfId="2" applyFont="1" applyFill="1" applyBorder="1" applyAlignment="1" applyProtection="1">
      <alignment horizontal="center" vertical="center"/>
    </xf>
    <xf numFmtId="171" fontId="33" fillId="36" borderId="109" xfId="2" applyNumberFormat="1" applyFont="1" applyFill="1" applyBorder="1" applyAlignment="1" applyProtection="1">
      <alignment horizontal="center" vertical="center"/>
    </xf>
    <xf numFmtId="171" fontId="33" fillId="36" borderId="97" xfId="2" applyNumberFormat="1" applyFont="1" applyFill="1" applyBorder="1" applyAlignment="1" applyProtection="1">
      <alignment horizontal="center" vertical="center"/>
    </xf>
    <xf numFmtId="0" fontId="11" fillId="0" borderId="3" xfId="2" applyFont="1" applyBorder="1" applyAlignment="1" applyProtection="1">
      <alignment horizontal="center"/>
      <protection locked="0"/>
    </xf>
    <xf numFmtId="0" fontId="55" fillId="9" borderId="17" xfId="2" applyFont="1" applyFill="1" applyBorder="1" applyAlignment="1" applyProtection="1">
      <alignment horizontal="center"/>
      <protection locked="0"/>
    </xf>
    <xf numFmtId="0" fontId="55" fillId="9" borderId="18" xfId="2" applyFont="1" applyFill="1" applyBorder="1" applyAlignment="1" applyProtection="1">
      <alignment horizontal="center"/>
      <protection locked="0"/>
    </xf>
    <xf numFmtId="0" fontId="55" fillId="9" borderId="19" xfId="2" applyFont="1" applyFill="1" applyBorder="1" applyAlignment="1" applyProtection="1">
      <alignment horizontal="center"/>
      <protection locked="0"/>
    </xf>
    <xf numFmtId="0" fontId="1" fillId="0" borderId="57" xfId="2" applyFill="1" applyBorder="1" applyAlignment="1" applyProtection="1">
      <alignment horizontal="center"/>
      <protection locked="0"/>
    </xf>
    <xf numFmtId="0" fontId="1" fillId="0" borderId="24" xfId="2" applyFill="1" applyBorder="1" applyAlignment="1" applyProtection="1">
      <alignment horizontal="center"/>
      <protection locked="0"/>
    </xf>
    <xf numFmtId="0" fontId="1" fillId="0" borderId="0" xfId="2" applyFill="1" applyBorder="1" applyAlignment="1" applyProtection="1">
      <alignment horizontal="left"/>
      <protection locked="0"/>
    </xf>
    <xf numFmtId="0" fontId="1" fillId="0" borderId="24" xfId="2" applyFill="1" applyBorder="1" applyAlignment="1" applyProtection="1">
      <alignment horizontal="left"/>
      <protection locked="0"/>
    </xf>
    <xf numFmtId="0" fontId="2" fillId="0" borderId="5" xfId="2" applyFont="1" applyBorder="1" applyAlignment="1" applyProtection="1">
      <alignment horizontal="left"/>
      <protection locked="0"/>
    </xf>
    <xf numFmtId="0" fontId="1" fillId="0" borderId="4"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11" fillId="0" borderId="16" xfId="2" applyFont="1" applyBorder="1" applyAlignment="1" applyProtection="1">
      <alignment horizontal="center"/>
      <protection locked="0"/>
    </xf>
    <xf numFmtId="0" fontId="2" fillId="0" borderId="20" xfId="2" applyFont="1" applyBorder="1" applyAlignment="1" applyProtection="1">
      <alignment horizontal="left"/>
      <protection locked="0"/>
    </xf>
    <xf numFmtId="0" fontId="2" fillId="0" borderId="4" xfId="2" applyFont="1" applyBorder="1" applyAlignment="1" applyProtection="1">
      <alignment horizontal="center"/>
      <protection locked="0"/>
    </xf>
    <xf numFmtId="0" fontId="1" fillId="0" borderId="8" xfId="2" applyFont="1" applyBorder="1" applyAlignment="1" applyProtection="1">
      <alignment horizontal="left"/>
      <protection locked="0"/>
    </xf>
    <xf numFmtId="0" fontId="1" fillId="0" borderId="0" xfId="2" applyBorder="1" applyAlignment="1" applyProtection="1">
      <alignment horizontal="left"/>
      <protection locked="0"/>
    </xf>
    <xf numFmtId="0" fontId="41" fillId="24" borderId="59" xfId="2" applyFont="1" applyFill="1" applyBorder="1" applyAlignment="1" applyProtection="1">
      <alignment horizontal="center" vertical="center" wrapText="1"/>
      <protection locked="0"/>
    </xf>
    <xf numFmtId="0" fontId="41" fillId="24" borderId="10" xfId="2" applyFont="1" applyFill="1" applyBorder="1" applyAlignment="1" applyProtection="1">
      <alignment horizontal="center" vertical="center" wrapText="1"/>
      <protection locked="0"/>
    </xf>
    <xf numFmtId="0" fontId="41" fillId="24" borderId="16" xfId="2" applyFont="1" applyFill="1" applyBorder="1" applyAlignment="1" applyProtection="1">
      <alignment horizontal="center" vertical="center" wrapText="1"/>
      <protection locked="0"/>
    </xf>
    <xf numFmtId="0" fontId="57" fillId="26" borderId="54" xfId="2" applyFont="1" applyFill="1" applyBorder="1" applyAlignment="1" applyProtection="1">
      <alignment horizontal="center"/>
      <protection locked="0"/>
    </xf>
    <xf numFmtId="0" fontId="11" fillId="26" borderId="54" xfId="2" applyFont="1" applyFill="1" applyBorder="1" applyAlignment="1" applyProtection="1">
      <alignment horizontal="center"/>
      <protection locked="0"/>
    </xf>
    <xf numFmtId="0" fontId="2" fillId="0" borderId="5" xfId="2" applyFont="1" applyBorder="1" applyAlignment="1" applyProtection="1">
      <alignment horizontal="center"/>
      <protection locked="0"/>
    </xf>
    <xf numFmtId="0" fontId="1" fillId="0" borderId="2" xfId="2" applyFill="1" applyBorder="1" applyAlignment="1" applyProtection="1">
      <alignment horizontal="left"/>
      <protection locked="0"/>
    </xf>
    <xf numFmtId="0" fontId="1"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19" borderId="66" xfId="2" applyFont="1" applyFill="1" applyBorder="1" applyAlignment="1" applyProtection="1">
      <alignment horizontal="center"/>
      <protection locked="0"/>
    </xf>
    <xf numFmtId="0" fontId="11" fillId="19" borderId="64" xfId="2" applyFont="1" applyFill="1" applyBorder="1" applyAlignment="1" applyProtection="1">
      <alignment horizontal="center"/>
      <protection locked="0"/>
    </xf>
    <xf numFmtId="0" fontId="12" fillId="0" borderId="60" xfId="2" applyFont="1" applyFill="1" applyBorder="1" applyAlignment="1" applyProtection="1">
      <alignment horizontal="center"/>
      <protection locked="0"/>
    </xf>
    <xf numFmtId="0" fontId="41" fillId="29" borderId="61" xfId="2" applyFont="1" applyFill="1" applyBorder="1" applyAlignment="1" applyProtection="1">
      <alignment horizontal="center" vertical="center" wrapText="1"/>
      <protection locked="0"/>
    </xf>
    <xf numFmtId="0" fontId="41" fillId="29" borderId="62" xfId="2" applyFont="1" applyFill="1" applyBorder="1" applyAlignment="1" applyProtection="1">
      <alignment horizontal="center" vertical="center" wrapText="1"/>
      <protection locked="0"/>
    </xf>
    <xf numFmtId="0" fontId="41" fillId="29" borderId="63" xfId="2" applyFont="1" applyFill="1" applyBorder="1" applyAlignment="1" applyProtection="1">
      <alignment horizontal="center" vertical="center" wrapText="1"/>
      <protection locked="0"/>
    </xf>
    <xf numFmtId="0" fontId="59" fillId="30" borderId="11" xfId="2" applyFont="1" applyFill="1" applyBorder="1" applyAlignment="1" applyProtection="1">
      <alignment horizontal="center"/>
      <protection locked="0"/>
    </xf>
    <xf numFmtId="0" fontId="59" fillId="30" borderId="128" xfId="2" applyFont="1" applyFill="1" applyBorder="1" applyAlignment="1" applyProtection="1">
      <alignment horizontal="center"/>
      <protection locked="0"/>
    </xf>
    <xf numFmtId="0" fontId="11" fillId="7" borderId="65" xfId="2" applyFont="1" applyFill="1" applyBorder="1" applyAlignment="1" applyProtection="1">
      <alignment horizontal="center"/>
      <protection locked="0"/>
    </xf>
    <xf numFmtId="0" fontId="11" fillId="7" borderId="54" xfId="2" applyFont="1" applyFill="1" applyBorder="1" applyAlignment="1" applyProtection="1">
      <alignment horizontal="center"/>
      <protection locked="0"/>
    </xf>
    <xf numFmtId="0" fontId="1" fillId="0" borderId="27" xfId="2" applyFill="1" applyBorder="1" applyAlignment="1" applyProtection="1">
      <alignment horizontal="left"/>
      <protection locked="0"/>
    </xf>
    <xf numFmtId="0" fontId="1" fillId="0" borderId="34" xfId="2" applyFill="1" applyBorder="1" applyAlignment="1" applyProtection="1">
      <alignment horizontal="left"/>
      <protection locked="0"/>
    </xf>
    <xf numFmtId="0" fontId="65" fillId="0" borderId="0" xfId="0" applyFont="1" applyAlignment="1">
      <alignment vertical="center"/>
    </xf>
    <xf numFmtId="0" fontId="0" fillId="0" borderId="0" xfId="0" applyAlignment="1">
      <alignment vertical="center"/>
    </xf>
    <xf numFmtId="0" fontId="66" fillId="0" borderId="0" xfId="0" applyFont="1" applyAlignment="1">
      <alignment vertical="center"/>
    </xf>
    <xf numFmtId="0" fontId="65" fillId="0" borderId="0" xfId="0" applyFont="1" applyAlignment="1">
      <alignment horizontal="left" vertical="center" indent="4"/>
    </xf>
    <xf numFmtId="0" fontId="0" fillId="0" borderId="0" xfId="0" applyAlignment="1">
      <alignment horizontal="left" vertical="center" indent="2"/>
    </xf>
    <xf numFmtId="0" fontId="65" fillId="0" borderId="0" xfId="0" applyFont="1" applyAlignment="1">
      <alignment horizontal="left" vertical="center" indent="2"/>
    </xf>
    <xf numFmtId="0" fontId="1" fillId="4" borderId="0" xfId="2" applyFont="1" applyFill="1" applyBorder="1" applyAlignment="1">
      <alignment horizontal="center" wrapText="1"/>
    </xf>
    <xf numFmtId="0" fontId="2" fillId="2" borderId="0" xfId="2" applyFont="1" applyFill="1" applyBorder="1"/>
    <xf numFmtId="0" fontId="2" fillId="3" borderId="0" xfId="2" applyFont="1" applyFill="1" applyBorder="1"/>
    <xf numFmtId="0" fontId="1" fillId="0" borderId="24" xfId="2" applyFont="1" applyBorder="1"/>
    <xf numFmtId="0" fontId="1" fillId="0" borderId="101" xfId="2" applyFont="1" applyBorder="1"/>
    <xf numFmtId="0" fontId="2" fillId="0" borderId="131" xfId="2" applyFont="1" applyBorder="1" applyAlignment="1">
      <alignment horizontal="left"/>
    </xf>
    <xf numFmtId="0" fontId="1" fillId="0" borderId="131" xfId="2" applyFont="1" applyBorder="1"/>
    <xf numFmtId="0" fontId="2" fillId="0" borderId="132" xfId="2" applyFont="1" applyBorder="1"/>
    <xf numFmtId="0" fontId="63" fillId="0" borderId="0" xfId="6"/>
    <xf numFmtId="0" fontId="64" fillId="0" borderId="129" xfId="7"/>
    <xf numFmtId="0" fontId="63" fillId="0" borderId="0" xfId="6" applyAlignment="1">
      <alignment horizontal="center"/>
    </xf>
    <xf numFmtId="0" fontId="3" fillId="0" borderId="130" xfId="2" applyFont="1" applyBorder="1" applyAlignment="1">
      <alignment horizontal="center" vertical="top" wrapText="1"/>
    </xf>
    <xf numFmtId="0" fontId="1" fillId="0" borderId="130" xfId="2" applyFont="1" applyBorder="1" applyAlignment="1">
      <alignment horizontal="center" vertical="top" wrapText="1"/>
    </xf>
    <xf numFmtId="0" fontId="1" fillId="0" borderId="1" xfId="2" applyFont="1" applyBorder="1" applyAlignment="1">
      <alignment horizontal="center" vertical="top" wrapText="1"/>
    </xf>
  </cellXfs>
  <cellStyles count="8">
    <cellStyle name="Excel Built-in Normal" xfId="2" xr:uid="{00000000-0005-0000-0000-000000000000}"/>
    <cellStyle name="Gut" xfId="3" builtinId="26"/>
    <cellStyle name="Link" xfId="1" builtinId="8"/>
    <cellStyle name="Neutral" xfId="4" builtinId="28"/>
    <cellStyle name="Prozent" xfId="5" builtinId="5"/>
    <cellStyle name="Standard" xfId="0" builtinId="0"/>
    <cellStyle name="Überschrift" xfId="6" builtinId="15"/>
    <cellStyle name="Überschrift 1" xfId="7" builtinId="16"/>
  </cellStyles>
  <dxfs count="1">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mruColors>
      <color rgb="FFFFCCFF"/>
      <color rgb="FFF1F7ED"/>
      <color rgb="FF2B498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76694</xdr:colOff>
          <xdr:row>7</xdr:row>
          <xdr:rowOff>54124</xdr:rowOff>
        </xdr:from>
        <xdr:to>
          <xdr:col>1</xdr:col>
          <xdr:colOff>3894365</xdr:colOff>
          <xdr:row>41</xdr:row>
          <xdr:rowOff>1535133</xdr:rowOff>
        </xdr:to>
        <xdr:sp macro="" textlink="">
          <xdr:nvSpPr>
            <xdr:cNvPr id="1026" name="Object 2" hidden="1">
              <a:extLst>
                <a:ext uri="{63B3BB69-23CF-44E3-9099-C40C66FF867C}">
                  <a14:compatExt spid="_x0000_s1026"/>
                </a:ext>
                <a:ext uri="{FF2B5EF4-FFF2-40B4-BE49-F238E27FC236}">
                  <a16:creationId xmlns:a16="http://schemas.microsoft.com/office/drawing/2014/main" id="{CE29ACDE-0A0C-E4B4-5CAB-63EC38F1AC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Kathrin\Desktop\Die%20IG%20Freie%20Theaterarbeit%20empfiehlt.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1" advise="1" preferPic="1"/>
    </oleItems>
  </oleLin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eietheater.at/service/ig-netz/" TargetMode="External"/><Relationship Id="rId5" Type="http://schemas.openxmlformats.org/officeDocument/2006/relationships/image" Target="../media/image1.emf"/><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E1048564"/>
  <sheetViews>
    <sheetView showGridLines="0" tabSelected="1" zoomScale="85" zoomScaleNormal="85" workbookViewId="0">
      <selection activeCell="B6" sqref="B6"/>
    </sheetView>
  </sheetViews>
  <sheetFormatPr baseColWidth="10" defaultColWidth="11.42578125" defaultRowHeight="15" zeroHeight="1" x14ac:dyDescent="0.25"/>
  <cols>
    <col min="1" max="2" width="65.85546875" style="1" customWidth="1"/>
    <col min="3" max="3" width="38.28515625" style="1" customWidth="1"/>
    <col min="4" max="4" width="41.5703125" style="1" customWidth="1"/>
    <col min="5" max="5" width="15.28515625" style="1" customWidth="1"/>
    <col min="6" max="16384" width="11.42578125" style="1"/>
  </cols>
  <sheetData>
    <row r="1" spans="1:4" ht="17.25" customHeight="1" x14ac:dyDescent="0.35">
      <c r="A1" s="381"/>
    </row>
    <row r="2" spans="1:4" ht="17.25" customHeight="1" x14ac:dyDescent="0.35">
      <c r="A2" s="383" t="s">
        <v>154</v>
      </c>
      <c r="B2" s="383"/>
    </row>
    <row r="3" spans="1:4" ht="17.25" customHeight="1" thickBot="1" x14ac:dyDescent="0.35">
      <c r="A3" s="382" t="s">
        <v>155</v>
      </c>
      <c r="B3" s="382" t="s">
        <v>66</v>
      </c>
    </row>
    <row r="4" spans="1:4" ht="17.25" customHeight="1" thickTop="1" x14ac:dyDescent="0.25">
      <c r="A4" s="378" t="s">
        <v>156</v>
      </c>
      <c r="B4" s="376" t="s">
        <v>159</v>
      </c>
    </row>
    <row r="5" spans="1:4" ht="17.25" customHeight="1" x14ac:dyDescent="0.25">
      <c r="A5" s="379" t="s">
        <v>157</v>
      </c>
      <c r="B5" s="376" t="s">
        <v>162</v>
      </c>
    </row>
    <row r="6" spans="1:4" ht="17.25" customHeight="1" thickBot="1" x14ac:dyDescent="0.3">
      <c r="A6" s="380" t="s">
        <v>158</v>
      </c>
      <c r="B6" s="377"/>
    </row>
    <row r="7" spans="1:4" ht="34.5" customHeight="1" x14ac:dyDescent="0.25">
      <c r="A7" s="384" t="s">
        <v>153</v>
      </c>
      <c r="B7" s="385"/>
      <c r="C7" s="386"/>
    </row>
    <row r="8" spans="1:4" ht="45" customHeight="1" x14ac:dyDescent="0.25">
      <c r="A8" s="2"/>
    </row>
    <row r="9" spans="1:4" x14ac:dyDescent="0.25">
      <c r="C9" s="3" t="s">
        <v>0</v>
      </c>
      <c r="D9" s="3" t="s">
        <v>1</v>
      </c>
    </row>
    <row r="10" spans="1:4" x14ac:dyDescent="0.25">
      <c r="C10" s="374" t="s">
        <v>2</v>
      </c>
      <c r="D10" s="375" t="s">
        <v>3</v>
      </c>
    </row>
    <row r="11" spans="1:4" x14ac:dyDescent="0.25">
      <c r="C11" s="4" t="s">
        <v>4</v>
      </c>
      <c r="D11" s="5" t="s">
        <v>5</v>
      </c>
    </row>
    <row r="12" spans="1:4" x14ac:dyDescent="0.25">
      <c r="C12" s="4" t="s">
        <v>6</v>
      </c>
      <c r="D12" s="5" t="s">
        <v>7</v>
      </c>
    </row>
    <row r="13" spans="1:4" x14ac:dyDescent="0.25">
      <c r="C13" s="4" t="s">
        <v>8</v>
      </c>
      <c r="D13" s="5" t="s">
        <v>9</v>
      </c>
    </row>
    <row r="14" spans="1:4" x14ac:dyDescent="0.25">
      <c r="C14" s="4" t="s">
        <v>10</v>
      </c>
      <c r="D14" s="5" t="s">
        <v>11</v>
      </c>
    </row>
    <row r="15" spans="1:4" x14ac:dyDescent="0.25">
      <c r="C15" s="4" t="s">
        <v>12</v>
      </c>
      <c r="D15" s="5" t="s">
        <v>12</v>
      </c>
    </row>
    <row r="16" spans="1:4" x14ac:dyDescent="0.25">
      <c r="C16" s="4" t="s">
        <v>13</v>
      </c>
      <c r="D16" s="5" t="s">
        <v>13</v>
      </c>
    </row>
    <row r="17" spans="3:4" x14ac:dyDescent="0.25">
      <c r="C17" s="4" t="s">
        <v>14</v>
      </c>
      <c r="D17" s="5" t="s">
        <v>15</v>
      </c>
    </row>
    <row r="18" spans="3:4" x14ac:dyDescent="0.25">
      <c r="C18" s="4" t="s">
        <v>16</v>
      </c>
      <c r="D18" s="5" t="s">
        <v>14</v>
      </c>
    </row>
    <row r="19" spans="3:4" x14ac:dyDescent="0.25">
      <c r="C19" s="4" t="s">
        <v>17</v>
      </c>
      <c r="D19" s="5" t="s">
        <v>18</v>
      </c>
    </row>
    <row r="20" spans="3:4" x14ac:dyDescent="0.25">
      <c r="C20" s="4" t="s">
        <v>19</v>
      </c>
      <c r="D20" s="5" t="s">
        <v>20</v>
      </c>
    </row>
    <row r="21" spans="3:4" x14ac:dyDescent="0.25">
      <c r="C21" s="4" t="s">
        <v>21</v>
      </c>
      <c r="D21" s="5"/>
    </row>
    <row r="22" spans="3:4" x14ac:dyDescent="0.25">
      <c r="C22" s="4" t="s">
        <v>22</v>
      </c>
      <c r="D22" s="5"/>
    </row>
    <row r="23" spans="3:4" x14ac:dyDescent="0.25">
      <c r="C23" s="2" t="s">
        <v>23</v>
      </c>
      <c r="D23" s="6"/>
    </row>
    <row r="24" spans="3:4" x14ac:dyDescent="0.25">
      <c r="C24" s="7" t="s">
        <v>24</v>
      </c>
      <c r="D24" s="5" t="s">
        <v>25</v>
      </c>
    </row>
    <row r="25" spans="3:4" x14ac:dyDescent="0.25">
      <c r="C25" s="7" t="s">
        <v>26</v>
      </c>
      <c r="D25" s="5" t="s">
        <v>27</v>
      </c>
    </row>
    <row r="26" spans="3:4" x14ac:dyDescent="0.25">
      <c r="C26" s="7" t="s">
        <v>28</v>
      </c>
      <c r="D26" s="5" t="s">
        <v>29</v>
      </c>
    </row>
    <row r="27" spans="3:4" x14ac:dyDescent="0.25">
      <c r="C27" s="7" t="s">
        <v>30</v>
      </c>
      <c r="D27" s="5" t="s">
        <v>30</v>
      </c>
    </row>
    <row r="28" spans="3:4" ht="33" customHeight="1" x14ac:dyDescent="0.25">
      <c r="C28" s="7" t="s">
        <v>31</v>
      </c>
      <c r="D28" s="5" t="s">
        <v>31</v>
      </c>
    </row>
    <row r="29" spans="3:4" ht="36" customHeight="1" x14ac:dyDescent="0.25">
      <c r="C29" s="373" t="s">
        <v>32</v>
      </c>
      <c r="D29" s="373"/>
    </row>
    <row r="30" spans="3:4" x14ac:dyDescent="0.25">
      <c r="C30" s="8" t="s">
        <v>33</v>
      </c>
      <c r="D30" s="9" t="s">
        <v>34</v>
      </c>
    </row>
    <row r="31" spans="3:4" ht="165" x14ac:dyDescent="0.25">
      <c r="C31" s="10" t="s">
        <v>57</v>
      </c>
      <c r="D31" s="11" t="s">
        <v>35</v>
      </c>
    </row>
    <row r="32" spans="3:4" x14ac:dyDescent="0.25"/>
    <row r="33" spans="5:5" x14ac:dyDescent="0.25"/>
    <row r="34" spans="5:5" x14ac:dyDescent="0.25"/>
    <row r="35" spans="5:5" x14ac:dyDescent="0.25"/>
    <row r="36" spans="5:5" x14ac:dyDescent="0.25"/>
    <row r="37" spans="5:5" x14ac:dyDescent="0.25"/>
    <row r="38" spans="5:5" x14ac:dyDescent="0.25"/>
    <row r="39" spans="5:5" x14ac:dyDescent="0.25"/>
    <row r="40" spans="5:5" x14ac:dyDescent="0.25"/>
    <row r="41" spans="5:5" x14ac:dyDescent="0.25"/>
    <row r="42" spans="5:5" ht="155.25" customHeight="1" x14ac:dyDescent="0.25"/>
    <row r="43" spans="5:5" ht="15" hidden="1" customHeight="1" x14ac:dyDescent="0.25">
      <c r="E43" s="369"/>
    </row>
    <row r="44" spans="5:5" ht="15" hidden="1" customHeight="1" x14ac:dyDescent="0.25">
      <c r="E44" s="367"/>
    </row>
    <row r="45" spans="5:5" ht="15" hidden="1" customHeight="1" x14ac:dyDescent="0.25">
      <c r="E45" s="369"/>
    </row>
    <row r="46" spans="5:5" ht="15" hidden="1" customHeight="1" x14ac:dyDescent="0.25">
      <c r="E46" s="367"/>
    </row>
    <row r="47" spans="5:5" ht="15" hidden="1" customHeight="1" x14ac:dyDescent="0.25">
      <c r="E47" s="370"/>
    </row>
    <row r="48" spans="5:5" ht="15" hidden="1" customHeight="1" x14ac:dyDescent="0.25">
      <c r="E48" s="371"/>
    </row>
    <row r="49" spans="5:5" ht="15" hidden="1" customHeight="1" x14ac:dyDescent="0.25">
      <c r="E49" s="372"/>
    </row>
    <row r="50" spans="5:5" ht="15" hidden="1" customHeight="1" x14ac:dyDescent="0.25">
      <c r="E50" s="372"/>
    </row>
    <row r="51" spans="5:5" ht="15" hidden="1" customHeight="1" x14ac:dyDescent="0.25">
      <c r="E51" s="370"/>
    </row>
    <row r="52" spans="5:5" ht="15" hidden="1" customHeight="1" x14ac:dyDescent="0.25">
      <c r="E52" s="371"/>
    </row>
    <row r="53" spans="5:5" ht="15" hidden="1" customHeight="1" x14ac:dyDescent="0.25">
      <c r="E53" s="372"/>
    </row>
    <row r="54" spans="5:5" ht="15" hidden="1" customHeight="1" x14ac:dyDescent="0.25">
      <c r="E54" s="368"/>
    </row>
    <row r="55" spans="5:5" ht="15" hidden="1" customHeight="1" x14ac:dyDescent="0.25">
      <c r="E55" s="369"/>
    </row>
    <row r="56" spans="5:5" ht="15" hidden="1" customHeight="1" x14ac:dyDescent="0.25">
      <c r="E56" s="367"/>
    </row>
    <row r="57" spans="5:5" ht="15" hidden="1" customHeight="1" x14ac:dyDescent="0.25">
      <c r="E57" s="367"/>
    </row>
    <row r="58" spans="5:5" ht="15" hidden="1" customHeight="1" x14ac:dyDescent="0.25">
      <c r="E58" s="367"/>
    </row>
    <row r="59" spans="5:5" ht="15" hidden="1" customHeight="1" x14ac:dyDescent="0.25">
      <c r="E59" s="371"/>
    </row>
    <row r="60" spans="5:5" ht="15" hidden="1" customHeight="1" x14ac:dyDescent="0.25">
      <c r="E60" s="372"/>
    </row>
    <row r="61" spans="5:5" ht="15" hidden="1" customHeight="1" x14ac:dyDescent="0.25">
      <c r="E61" s="372"/>
    </row>
    <row r="1048562" x14ac:dyDescent="0.25"/>
    <row r="1048563" x14ac:dyDescent="0.25"/>
    <row r="1048564" x14ac:dyDescent="0.25"/>
  </sheetData>
  <sheetProtection selectLockedCells="1" selectUnlockedCells="1"/>
  <mergeCells count="3">
    <mergeCell ref="A7:C7"/>
    <mergeCell ref="C29:D29"/>
    <mergeCell ref="A2:B2"/>
  </mergeCells>
  <hyperlinks>
    <hyperlink ref="D31" r:id="rId1" xr:uid="{00000000-0004-0000-0000-000001000000}"/>
  </hyperlinks>
  <pageMargins left="0.7" right="0.7" top="0.63472222222222219" bottom="0.78749999999999998" header="0.3" footer="0.3"/>
  <pageSetup paperSize="9" scale="50" firstPageNumber="0" orientation="landscape" horizontalDpi="300" verticalDpi="300" r:id="rId2"/>
  <headerFooter alignWithMargins="0">
    <oddFooter>&amp;L&amp;"Calibri,Standard"&amp;8Service Kalkulationstool 2020 Version 1.1 16.01.2020&amp;C&amp;"Calibri,Standard"&amp;8c/o IG Freie Theaterarbeit 
Gumpendorfer Straße 63B, A - 1060 WIen</oddFooter>
  </headerFooter>
  <drawing r:id="rId3"/>
  <legacyDrawing r:id="rId4"/>
  <oleObjects>
    <mc:AlternateContent xmlns:mc="http://schemas.openxmlformats.org/markup-compatibility/2006">
      <mc:Choice Requires="x14">
        <oleObject progId="Word.Document.12" link="[1]!'!OLE_LINK1'" oleUpdate="OLEUPDATE_ALWAYS" shapeId="1026">
          <objectPr defaultSize="0" autoPict="0" dde="1" r:id="rId5">
            <anchor moveWithCells="1">
              <from>
                <xdr:col>0</xdr:col>
                <xdr:colOff>76200</xdr:colOff>
                <xdr:row>7</xdr:row>
                <xdr:rowOff>57150</xdr:rowOff>
              </from>
              <to>
                <xdr:col>1</xdr:col>
                <xdr:colOff>3895725</xdr:colOff>
                <xdr:row>41</xdr:row>
                <xdr:rowOff>1533525</xdr:rowOff>
              </to>
            </anchor>
          </objectPr>
        </oleObject>
      </mc:Choice>
      <mc:Fallback>
        <oleObject progId="Word.Document.12" link="[1]!'!OLE_LINK1'" oleUpdate="OLEUPDATE_ALWAYS" shapeId="102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54"/>
  <sheetViews>
    <sheetView topLeftCell="A22" zoomScale="99" zoomScaleNormal="85" zoomScalePageLayoutView="91" workbookViewId="0">
      <selection activeCell="E29" sqref="E29:F29"/>
    </sheetView>
  </sheetViews>
  <sheetFormatPr baseColWidth="10" defaultColWidth="11.42578125" defaultRowHeight="15" x14ac:dyDescent="0.25"/>
  <cols>
    <col min="1" max="1" width="3.85546875" style="72" customWidth="1"/>
    <col min="2" max="2" width="41.85546875" style="72" customWidth="1"/>
    <col min="3" max="3" width="9.42578125" style="72" customWidth="1"/>
    <col min="4" max="4" width="26.7109375" style="72" customWidth="1"/>
    <col min="5" max="5" width="30.85546875" style="78" customWidth="1"/>
    <col min="6" max="6" width="44.42578125" style="72" customWidth="1"/>
    <col min="7" max="7" width="41.42578125" style="72" customWidth="1"/>
    <col min="8" max="8" width="37.140625" style="72" bestFit="1" customWidth="1"/>
    <col min="9" max="9" width="27" style="78" customWidth="1"/>
    <col min="10" max="10" width="27.28515625" style="72" customWidth="1"/>
    <col min="11" max="11" width="31.140625" style="72" customWidth="1"/>
    <col min="12" max="16384" width="11.42578125" style="72"/>
  </cols>
  <sheetData>
    <row r="1" spans="1:12" x14ac:dyDescent="0.25">
      <c r="D1" s="73"/>
      <c r="E1" s="73"/>
      <c r="F1" s="73"/>
      <c r="G1" s="73"/>
      <c r="H1" s="73"/>
      <c r="I1" s="72"/>
    </row>
    <row r="2" spans="1:12" ht="24" thickBot="1" x14ac:dyDescent="0.4">
      <c r="A2" s="304" t="s">
        <v>132</v>
      </c>
      <c r="B2" s="304"/>
      <c r="C2" s="304"/>
      <c r="D2" s="304"/>
      <c r="E2" s="304"/>
      <c r="F2" s="304"/>
      <c r="G2" s="304"/>
      <c r="H2" s="304"/>
      <c r="I2" s="72"/>
    </row>
    <row r="3" spans="1:12" ht="31.5" thickBot="1" x14ac:dyDescent="0.35">
      <c r="A3" s="74" t="s">
        <v>102</v>
      </c>
      <c r="B3" s="206" t="s">
        <v>70</v>
      </c>
      <c r="C3" s="75" t="s">
        <v>101</v>
      </c>
      <c r="D3" s="75" t="s">
        <v>36</v>
      </c>
      <c r="E3" s="75" t="s">
        <v>133</v>
      </c>
      <c r="F3" s="75" t="s">
        <v>134</v>
      </c>
      <c r="G3" s="19" t="s">
        <v>135</v>
      </c>
      <c r="H3" s="215" t="s">
        <v>68</v>
      </c>
      <c r="I3" s="72"/>
    </row>
    <row r="4" spans="1:12" x14ac:dyDescent="0.25">
      <c r="A4" s="76" t="s">
        <v>103</v>
      </c>
      <c r="B4" s="51" t="s">
        <v>131</v>
      </c>
      <c r="C4" s="12"/>
      <c r="D4" s="12"/>
      <c r="E4" s="12"/>
      <c r="F4" s="39"/>
      <c r="G4" s="61">
        <f>ROUND((F4/8)*E4,0)</f>
        <v>0</v>
      </c>
      <c r="H4" s="207">
        <f>G4*D4*C4</f>
        <v>0</v>
      </c>
      <c r="I4" s="77"/>
      <c r="J4" s="78"/>
    </row>
    <row r="5" spans="1:12" x14ac:dyDescent="0.25">
      <c r="A5" s="76" t="s">
        <v>104</v>
      </c>
      <c r="B5" s="51"/>
      <c r="C5" s="12"/>
      <c r="D5" s="12"/>
      <c r="E5" s="12"/>
      <c r="F5" s="39"/>
      <c r="G5" s="61">
        <f t="shared" ref="G5:G13" si="0">ROUND((F5/8)*E5,0)</f>
        <v>0</v>
      </c>
      <c r="H5" s="208">
        <f t="shared" ref="H5:H12" si="1">G5*D5*C5</f>
        <v>0</v>
      </c>
      <c r="I5" s="72"/>
      <c r="J5" s="78"/>
    </row>
    <row r="6" spans="1:12" x14ac:dyDescent="0.25">
      <c r="A6" s="76" t="s">
        <v>105</v>
      </c>
      <c r="C6" s="12"/>
      <c r="D6" s="12"/>
      <c r="E6" s="12"/>
      <c r="F6" s="39"/>
      <c r="G6" s="61">
        <f t="shared" si="0"/>
        <v>0</v>
      </c>
      <c r="H6" s="208">
        <f t="shared" si="1"/>
        <v>0</v>
      </c>
      <c r="I6" s="72"/>
      <c r="J6" s="78"/>
    </row>
    <row r="7" spans="1:12" x14ac:dyDescent="0.25">
      <c r="A7" s="76" t="s">
        <v>106</v>
      </c>
      <c r="B7" s="51"/>
      <c r="C7" s="12"/>
      <c r="D7" s="12"/>
      <c r="E7" s="12"/>
      <c r="F7" s="39"/>
      <c r="G7" s="61">
        <f t="shared" si="0"/>
        <v>0</v>
      </c>
      <c r="H7" s="208">
        <f t="shared" si="1"/>
        <v>0</v>
      </c>
      <c r="I7" s="72"/>
      <c r="J7" s="78"/>
    </row>
    <row r="8" spans="1:12" x14ac:dyDescent="0.25">
      <c r="A8" s="76" t="s">
        <v>107</v>
      </c>
      <c r="B8" s="51"/>
      <c r="C8" s="12"/>
      <c r="D8" s="12"/>
      <c r="E8" s="12"/>
      <c r="F8" s="39"/>
      <c r="G8" s="61">
        <f t="shared" si="0"/>
        <v>0</v>
      </c>
      <c r="H8" s="208">
        <f t="shared" si="1"/>
        <v>0</v>
      </c>
      <c r="I8" s="72"/>
      <c r="J8" s="78"/>
    </row>
    <row r="9" spans="1:12" x14ac:dyDescent="0.25">
      <c r="A9" s="76" t="s">
        <v>108</v>
      </c>
      <c r="B9" s="51"/>
      <c r="C9" s="12"/>
      <c r="D9" s="12"/>
      <c r="E9" s="12"/>
      <c r="F9" s="39"/>
      <c r="G9" s="61">
        <f t="shared" si="0"/>
        <v>0</v>
      </c>
      <c r="H9" s="208">
        <f t="shared" si="1"/>
        <v>0</v>
      </c>
      <c r="I9" s="72"/>
      <c r="J9" s="78"/>
    </row>
    <row r="10" spans="1:12" x14ac:dyDescent="0.25">
      <c r="A10" s="76" t="s">
        <v>109</v>
      </c>
      <c r="B10" s="51"/>
      <c r="C10" s="12"/>
      <c r="D10" s="12"/>
      <c r="E10" s="12"/>
      <c r="F10" s="39"/>
      <c r="G10" s="61">
        <f t="shared" si="0"/>
        <v>0</v>
      </c>
      <c r="H10" s="208">
        <f t="shared" si="1"/>
        <v>0</v>
      </c>
      <c r="I10" s="72"/>
      <c r="J10" s="78"/>
    </row>
    <row r="11" spans="1:12" x14ac:dyDescent="0.25">
      <c r="A11" s="76" t="s">
        <v>110</v>
      </c>
      <c r="B11" s="51"/>
      <c r="C11" s="12"/>
      <c r="D11" s="12"/>
      <c r="E11" s="12"/>
      <c r="F11" s="39"/>
      <c r="G11" s="61">
        <f t="shared" si="0"/>
        <v>0</v>
      </c>
      <c r="H11" s="208">
        <f t="shared" si="1"/>
        <v>0</v>
      </c>
      <c r="I11" s="73"/>
      <c r="J11" s="79"/>
      <c r="K11" s="73"/>
      <c r="L11" s="73"/>
    </row>
    <row r="12" spans="1:12" x14ac:dyDescent="0.25">
      <c r="A12" s="76" t="s">
        <v>111</v>
      </c>
      <c r="B12" s="51"/>
      <c r="C12" s="12"/>
      <c r="D12" s="12"/>
      <c r="E12" s="12"/>
      <c r="F12" s="39"/>
      <c r="G12" s="61">
        <f t="shared" si="0"/>
        <v>0</v>
      </c>
      <c r="H12" s="208">
        <f t="shared" si="1"/>
        <v>0</v>
      </c>
      <c r="I12" s="73"/>
      <c r="J12" s="79"/>
      <c r="K12" s="73"/>
      <c r="L12" s="73"/>
    </row>
    <row r="13" spans="1:12" ht="15.75" thickBot="1" x14ac:dyDescent="0.3">
      <c r="A13" s="76" t="s">
        <v>112</v>
      </c>
      <c r="B13" s="51"/>
      <c r="C13" s="12"/>
      <c r="D13" s="12"/>
      <c r="E13" s="12"/>
      <c r="F13" s="39"/>
      <c r="G13" s="61">
        <f t="shared" si="0"/>
        <v>0</v>
      </c>
      <c r="H13" s="208">
        <f>G13*D13*C13</f>
        <v>0</v>
      </c>
      <c r="I13" s="73"/>
      <c r="J13" s="79"/>
      <c r="K13" s="73"/>
      <c r="L13" s="73"/>
    </row>
    <row r="14" spans="1:12" ht="21" x14ac:dyDescent="0.35">
      <c r="A14" s="306" t="s">
        <v>136</v>
      </c>
      <c r="B14" s="306"/>
      <c r="C14" s="306"/>
      <c r="D14" s="307">
        <f>SUM(H4:H13)</f>
        <v>0</v>
      </c>
      <c r="E14" s="307"/>
      <c r="F14" s="209"/>
      <c r="G14" s="209"/>
      <c r="H14" s="209"/>
      <c r="I14" s="72"/>
      <c r="J14" s="78"/>
    </row>
    <row r="15" spans="1:12" s="213" customFormat="1" ht="21" x14ac:dyDescent="0.35">
      <c r="A15" s="211"/>
      <c r="B15" s="211"/>
      <c r="C15" s="211"/>
      <c r="D15" s="212"/>
      <c r="E15" s="212"/>
      <c r="F15" s="210"/>
      <c r="G15" s="210"/>
      <c r="H15" s="210"/>
      <c r="J15" s="214"/>
    </row>
    <row r="16" spans="1:12" ht="24" thickBot="1" x14ac:dyDescent="0.4">
      <c r="A16" s="305" t="s">
        <v>137</v>
      </c>
      <c r="B16" s="305"/>
      <c r="C16" s="305"/>
      <c r="D16" s="305"/>
      <c r="E16" s="305"/>
      <c r="F16" s="305"/>
      <c r="G16" s="305"/>
      <c r="H16" s="305"/>
    </row>
    <row r="17" spans="1:10" ht="31.5" thickBot="1" x14ac:dyDescent="0.35">
      <c r="A17" s="76" t="s">
        <v>102</v>
      </c>
      <c r="B17" s="206" t="s">
        <v>70</v>
      </c>
      <c r="C17" s="75" t="s">
        <v>101</v>
      </c>
      <c r="D17" s="75" t="s">
        <v>36</v>
      </c>
      <c r="E17" s="75" t="s">
        <v>133</v>
      </c>
      <c r="F17" s="75" t="s">
        <v>134</v>
      </c>
      <c r="G17" s="19" t="s">
        <v>135</v>
      </c>
      <c r="H17" s="215" t="s">
        <v>68</v>
      </c>
      <c r="I17" s="72"/>
      <c r="J17" s="78"/>
    </row>
    <row r="18" spans="1:10" x14ac:dyDescent="0.25">
      <c r="A18" s="76" t="s">
        <v>103</v>
      </c>
      <c r="B18" s="51" t="s">
        <v>67</v>
      </c>
      <c r="C18" s="12"/>
      <c r="D18" s="12"/>
      <c r="E18" s="12"/>
      <c r="F18" s="39"/>
      <c r="G18" s="61">
        <f>ROUND((F18/8)*E18,0)</f>
        <v>0</v>
      </c>
      <c r="H18" s="245">
        <f>G18*D18*C18</f>
        <v>0</v>
      </c>
      <c r="I18" s="72"/>
      <c r="J18" s="78"/>
    </row>
    <row r="19" spans="1:10" x14ac:dyDescent="0.25">
      <c r="A19" s="76" t="s">
        <v>104</v>
      </c>
      <c r="B19" s="51"/>
      <c r="C19" s="12"/>
      <c r="D19" s="12"/>
      <c r="E19" s="12"/>
      <c r="F19" s="39"/>
      <c r="G19" s="61">
        <f t="shared" ref="G19:G27" si="2">ROUND((F19/8)*E19,0)</f>
        <v>0</v>
      </c>
      <c r="H19" s="246">
        <f t="shared" ref="H19:H27" si="3">G19*D19*C19</f>
        <v>0</v>
      </c>
      <c r="I19" s="72"/>
      <c r="J19" s="78"/>
    </row>
    <row r="20" spans="1:10" x14ac:dyDescent="0.25">
      <c r="A20" s="76" t="s">
        <v>105</v>
      </c>
      <c r="B20" s="51"/>
      <c r="C20" s="12"/>
      <c r="D20" s="12"/>
      <c r="E20" s="12"/>
      <c r="F20" s="39"/>
      <c r="G20" s="61">
        <f t="shared" si="2"/>
        <v>0</v>
      </c>
      <c r="H20" s="246">
        <f t="shared" si="3"/>
        <v>0</v>
      </c>
      <c r="I20" s="72"/>
      <c r="J20" s="78"/>
    </row>
    <row r="21" spans="1:10" x14ac:dyDescent="0.25">
      <c r="A21" s="76" t="s">
        <v>106</v>
      </c>
      <c r="B21" s="51"/>
      <c r="C21" s="12"/>
      <c r="D21" s="12"/>
      <c r="E21" s="12"/>
      <c r="F21" s="39"/>
      <c r="G21" s="61">
        <f t="shared" si="2"/>
        <v>0</v>
      </c>
      <c r="H21" s="246">
        <f t="shared" si="3"/>
        <v>0</v>
      </c>
      <c r="I21" s="72"/>
      <c r="J21" s="78"/>
    </row>
    <row r="22" spans="1:10" x14ac:dyDescent="0.25">
      <c r="A22" s="76" t="s">
        <v>107</v>
      </c>
      <c r="B22" s="51"/>
      <c r="C22" s="12"/>
      <c r="D22" s="12"/>
      <c r="E22" s="12"/>
      <c r="F22" s="39"/>
      <c r="G22" s="61">
        <f t="shared" si="2"/>
        <v>0</v>
      </c>
      <c r="H22" s="246">
        <f t="shared" si="3"/>
        <v>0</v>
      </c>
      <c r="I22" s="72"/>
      <c r="J22" s="78"/>
    </row>
    <row r="23" spans="1:10" x14ac:dyDescent="0.25">
      <c r="A23" s="76" t="s">
        <v>108</v>
      </c>
      <c r="B23" s="51"/>
      <c r="C23" s="12"/>
      <c r="D23" s="12"/>
      <c r="E23" s="12"/>
      <c r="F23" s="39"/>
      <c r="G23" s="61">
        <f t="shared" si="2"/>
        <v>0</v>
      </c>
      <c r="H23" s="246">
        <f t="shared" si="3"/>
        <v>0</v>
      </c>
      <c r="I23" s="72"/>
      <c r="J23" s="78"/>
    </row>
    <row r="24" spans="1:10" x14ac:dyDescent="0.25">
      <c r="A24" s="76" t="s">
        <v>109</v>
      </c>
      <c r="B24" s="51"/>
      <c r="C24" s="12"/>
      <c r="D24" s="12"/>
      <c r="E24" s="12"/>
      <c r="F24" s="39"/>
      <c r="G24" s="61">
        <f t="shared" si="2"/>
        <v>0</v>
      </c>
      <c r="H24" s="246">
        <f t="shared" si="3"/>
        <v>0</v>
      </c>
      <c r="I24" s="72"/>
      <c r="J24" s="78"/>
    </row>
    <row r="25" spans="1:10" x14ac:dyDescent="0.25">
      <c r="A25" s="76" t="s">
        <v>110</v>
      </c>
      <c r="B25" s="51"/>
      <c r="C25" s="12"/>
      <c r="D25" s="12"/>
      <c r="E25" s="12"/>
      <c r="F25" s="39"/>
      <c r="G25" s="61">
        <f t="shared" si="2"/>
        <v>0</v>
      </c>
      <c r="H25" s="246">
        <f t="shared" si="3"/>
        <v>0</v>
      </c>
      <c r="I25" s="72"/>
      <c r="J25" s="78"/>
    </row>
    <row r="26" spans="1:10" x14ac:dyDescent="0.25">
      <c r="A26" s="76" t="s">
        <v>111</v>
      </c>
      <c r="B26" s="51"/>
      <c r="C26" s="12"/>
      <c r="D26" s="12"/>
      <c r="E26" s="12"/>
      <c r="F26" s="39"/>
      <c r="G26" s="61">
        <f t="shared" si="2"/>
        <v>0</v>
      </c>
      <c r="H26" s="246">
        <f t="shared" si="3"/>
        <v>0</v>
      </c>
      <c r="I26" s="72"/>
      <c r="J26" s="78"/>
    </row>
    <row r="27" spans="1:10" ht="15.75" thickBot="1" x14ac:dyDescent="0.3">
      <c r="A27" s="76" t="s">
        <v>112</v>
      </c>
      <c r="B27" s="51"/>
      <c r="C27" s="12"/>
      <c r="D27" s="12"/>
      <c r="E27" s="12"/>
      <c r="F27" s="39"/>
      <c r="G27" s="61">
        <f t="shared" si="2"/>
        <v>0</v>
      </c>
      <c r="H27" s="246">
        <f t="shared" si="3"/>
        <v>0</v>
      </c>
      <c r="I27" s="72"/>
      <c r="J27" s="78"/>
    </row>
    <row r="28" spans="1:10" ht="16.5" thickBot="1" x14ac:dyDescent="0.3">
      <c r="A28" s="76"/>
      <c r="B28" s="216" t="s">
        <v>58</v>
      </c>
      <c r="C28" s="217">
        <f>SUM(H18:H27)</f>
        <v>0</v>
      </c>
      <c r="D28" s="81"/>
      <c r="E28" s="81"/>
      <c r="F28" s="81"/>
      <c r="G28" s="81"/>
      <c r="H28" s="218"/>
      <c r="I28" s="220"/>
      <c r="J28" s="78"/>
    </row>
    <row r="29" spans="1:10" ht="63.75" thickBot="1" x14ac:dyDescent="0.4">
      <c r="A29" s="76"/>
      <c r="B29" s="206" t="s">
        <v>66</v>
      </c>
      <c r="C29" s="88" t="s">
        <v>101</v>
      </c>
      <c r="D29" s="82" t="s">
        <v>38</v>
      </c>
      <c r="E29" s="83" t="s">
        <v>161</v>
      </c>
      <c r="F29" s="84" t="s">
        <v>160</v>
      </c>
      <c r="G29" s="219" t="s">
        <v>138</v>
      </c>
      <c r="H29" s="222" t="s">
        <v>139</v>
      </c>
      <c r="I29" s="221"/>
      <c r="J29" s="79"/>
    </row>
    <row r="30" spans="1:10" ht="21" x14ac:dyDescent="0.35">
      <c r="A30" s="85" t="s">
        <v>103</v>
      </c>
      <c r="B30" s="86" t="str">
        <f>B18</f>
        <v>Beispiel</v>
      </c>
      <c r="C30" s="66"/>
      <c r="D30" s="18"/>
      <c r="E30" s="42"/>
      <c r="F30" s="40"/>
      <c r="G30" s="71">
        <f>IF(AND(D30=0,E30=0,F30=0),0,IF(AND(D30&gt;=2,E30=0),"bitte GAGEN für 1-2 Vorstellungen ausfüllen",IF(AND(D30&gt;2,E30=0),"bitte GAGEN für 1-2 Vorstellungen ausfüllen",IF(AND(D30&gt;2,E30&gt;0,F30=0),"bitte GAGEN ab der 3. Vorstellung ausfüllen",IF(D30&lt;=2,E30*D30*C30,IF(D30&gt;2,E30*2*C30+(D30-2)*F30*C30,0))))))</f>
        <v>0</v>
      </c>
      <c r="H30" s="247">
        <f>IFERROR(G30+H18,)</f>
        <v>0</v>
      </c>
      <c r="I30" s="72"/>
      <c r="J30" s="78"/>
    </row>
    <row r="31" spans="1:10" ht="21" x14ac:dyDescent="0.35">
      <c r="A31" s="85" t="s">
        <v>104</v>
      </c>
      <c r="B31" s="86">
        <f t="shared" ref="B31:C39" si="4">B19</f>
        <v>0</v>
      </c>
      <c r="C31" s="65">
        <f t="shared" si="4"/>
        <v>0</v>
      </c>
      <c r="D31" s="18"/>
      <c r="E31" s="42"/>
      <c r="F31" s="40"/>
      <c r="G31" s="71">
        <f>IF(AND(D31=0,E31=0,F31=0),0,IF(AND(D31&gt;=2,E31=0),"bitte GAGEN für 1-2 Vorstellungen ausfüllen",IF(AND(D31&gt;2,E31=0),"bitte GAGEN für 1-2 Vorstellungen ausfüllen",IF(AND(D31&gt;2,E31&gt;0,F31=0),"bitte GAGEN ab der 3. Vorstellung ausfüllen",IF(D31&lt;=2,E31*D31*C31,IF(D31&gt;2,E31*2*C31+(D31-2)*F31*C31,0))))))</f>
        <v>0</v>
      </c>
      <c r="H31" s="247">
        <f t="shared" ref="H31:H39" si="5">IFERROR(G31+H19,)</f>
        <v>0</v>
      </c>
      <c r="I31" s="72"/>
      <c r="J31" s="78"/>
    </row>
    <row r="32" spans="1:10" ht="21" x14ac:dyDescent="0.35">
      <c r="A32" s="85" t="s">
        <v>105</v>
      </c>
      <c r="B32" s="86">
        <f t="shared" si="4"/>
        <v>0</v>
      </c>
      <c r="C32" s="65">
        <f t="shared" si="4"/>
        <v>0</v>
      </c>
      <c r="D32" s="18"/>
      <c r="E32" s="42"/>
      <c r="F32" s="40"/>
      <c r="G32" s="71">
        <f t="shared" ref="G32:G39" si="6">IF(AND(D32=0,E32=0,F32=0),0,IF(AND(D32&gt;=2,E32=0),"bitte GAGEN für 1-2 Vorstellungen ausfüllen",IF(AND(D32&gt;2,E32=0),"bitte GAGEN für 1-2 Vorstellungen ausfüllen",IF(AND(D32&gt;2,E32&gt;0,F32=0),"bitte GAGEN ab der 3. Vorstellung ausfüllen",IF(D32&lt;=2,E32*D32*C32,IF(D32&gt;2,E32*2*C32+(D32-2)*F32*C32,0))))))</f>
        <v>0</v>
      </c>
      <c r="H32" s="247">
        <f t="shared" si="5"/>
        <v>0</v>
      </c>
      <c r="I32" s="72"/>
      <c r="J32" s="78"/>
    </row>
    <row r="33" spans="1:10" ht="21" x14ac:dyDescent="0.35">
      <c r="A33" s="85" t="s">
        <v>106</v>
      </c>
      <c r="B33" s="86">
        <f t="shared" si="4"/>
        <v>0</v>
      </c>
      <c r="C33" s="65">
        <f t="shared" si="4"/>
        <v>0</v>
      </c>
      <c r="D33" s="18"/>
      <c r="E33" s="42"/>
      <c r="F33" s="40"/>
      <c r="G33" s="71">
        <f t="shared" si="6"/>
        <v>0</v>
      </c>
      <c r="H33" s="247">
        <f t="shared" si="5"/>
        <v>0</v>
      </c>
      <c r="I33" s="72"/>
      <c r="J33" s="78"/>
    </row>
    <row r="34" spans="1:10" ht="21" x14ac:dyDescent="0.35">
      <c r="A34" s="85" t="s">
        <v>107</v>
      </c>
      <c r="B34" s="86">
        <f t="shared" si="4"/>
        <v>0</v>
      </c>
      <c r="C34" s="65">
        <f t="shared" si="4"/>
        <v>0</v>
      </c>
      <c r="D34" s="18"/>
      <c r="E34" s="42"/>
      <c r="F34" s="40"/>
      <c r="G34" s="71">
        <f t="shared" si="6"/>
        <v>0</v>
      </c>
      <c r="H34" s="247">
        <f t="shared" si="5"/>
        <v>0</v>
      </c>
      <c r="I34" s="72"/>
      <c r="J34" s="78"/>
    </row>
    <row r="35" spans="1:10" ht="21" x14ac:dyDescent="0.35">
      <c r="A35" s="85" t="s">
        <v>108</v>
      </c>
      <c r="B35" s="86">
        <f t="shared" si="4"/>
        <v>0</v>
      </c>
      <c r="C35" s="65">
        <f t="shared" si="4"/>
        <v>0</v>
      </c>
      <c r="D35" s="18"/>
      <c r="E35" s="42"/>
      <c r="F35" s="40"/>
      <c r="G35" s="71">
        <f t="shared" si="6"/>
        <v>0</v>
      </c>
      <c r="H35" s="247">
        <f t="shared" si="5"/>
        <v>0</v>
      </c>
      <c r="I35" s="72"/>
      <c r="J35" s="78"/>
    </row>
    <row r="36" spans="1:10" ht="21" x14ac:dyDescent="0.35">
      <c r="A36" s="85" t="s">
        <v>109</v>
      </c>
      <c r="B36" s="86">
        <f t="shared" si="4"/>
        <v>0</v>
      </c>
      <c r="C36" s="65">
        <f t="shared" si="4"/>
        <v>0</v>
      </c>
      <c r="D36" s="18"/>
      <c r="E36" s="42"/>
      <c r="F36" s="40"/>
      <c r="G36" s="71">
        <f t="shared" si="6"/>
        <v>0</v>
      </c>
      <c r="H36" s="247">
        <f t="shared" si="5"/>
        <v>0</v>
      </c>
      <c r="I36" s="72"/>
      <c r="J36" s="78"/>
    </row>
    <row r="37" spans="1:10" ht="21" x14ac:dyDescent="0.35">
      <c r="A37" s="85" t="s">
        <v>110</v>
      </c>
      <c r="B37" s="86">
        <f t="shared" si="4"/>
        <v>0</v>
      </c>
      <c r="C37" s="65">
        <f t="shared" si="4"/>
        <v>0</v>
      </c>
      <c r="D37" s="21"/>
      <c r="E37" s="41"/>
      <c r="F37" s="40"/>
      <c r="G37" s="71">
        <f t="shared" si="6"/>
        <v>0</v>
      </c>
      <c r="H37" s="248">
        <f t="shared" si="5"/>
        <v>0</v>
      </c>
      <c r="I37" s="72"/>
      <c r="J37" s="78"/>
    </row>
    <row r="38" spans="1:10" ht="21" x14ac:dyDescent="0.35">
      <c r="A38" s="85" t="s">
        <v>111</v>
      </c>
      <c r="B38" s="86">
        <f t="shared" si="4"/>
        <v>0</v>
      </c>
      <c r="C38" s="65">
        <f t="shared" si="4"/>
        <v>0</v>
      </c>
      <c r="D38" s="21"/>
      <c r="E38" s="40"/>
      <c r="F38" s="40"/>
      <c r="G38" s="71">
        <f t="shared" si="6"/>
        <v>0</v>
      </c>
      <c r="H38" s="248">
        <f t="shared" si="5"/>
        <v>0</v>
      </c>
      <c r="I38" s="72"/>
      <c r="J38" s="78"/>
    </row>
    <row r="39" spans="1:10" ht="21.75" thickBot="1" x14ac:dyDescent="0.4">
      <c r="A39" s="89" t="s">
        <v>112</v>
      </c>
      <c r="B39" s="86">
        <f t="shared" si="4"/>
        <v>0</v>
      </c>
      <c r="C39" s="67">
        <f t="shared" si="4"/>
        <v>0</v>
      </c>
      <c r="D39" s="50"/>
      <c r="E39" s="87"/>
      <c r="F39" s="40"/>
      <c r="G39" s="71">
        <f t="shared" si="6"/>
        <v>0</v>
      </c>
      <c r="H39" s="249">
        <f t="shared" si="5"/>
        <v>0</v>
      </c>
      <c r="I39" s="72"/>
      <c r="J39" s="78"/>
    </row>
    <row r="40" spans="1:10" ht="16.5" thickBot="1" x14ac:dyDescent="0.3">
      <c r="A40" s="90"/>
      <c r="B40" s="223" t="s">
        <v>140</v>
      </c>
      <c r="C40" s="308">
        <f>SUM(G30:G39)</f>
        <v>0</v>
      </c>
      <c r="D40" s="308"/>
      <c r="E40" s="309"/>
      <c r="F40" s="91"/>
      <c r="G40" s="91"/>
      <c r="I40" s="72"/>
      <c r="J40" s="78"/>
    </row>
    <row r="41" spans="1:10" ht="21" x14ac:dyDescent="0.35">
      <c r="A41" s="300" t="s">
        <v>141</v>
      </c>
      <c r="B41" s="300"/>
      <c r="C41" s="300"/>
      <c r="D41" s="301">
        <f>SUM(H30:H39)</f>
        <v>0</v>
      </c>
      <c r="E41" s="301"/>
      <c r="F41" s="73"/>
      <c r="G41" s="78"/>
      <c r="I41" s="72"/>
      <c r="J41" s="78"/>
    </row>
    <row r="42" spans="1:10" x14ac:dyDescent="0.25">
      <c r="E42" s="72"/>
      <c r="I42" s="72"/>
    </row>
    <row r="43" spans="1:10" ht="23.25" x14ac:dyDescent="0.35">
      <c r="A43" s="302" t="s">
        <v>59</v>
      </c>
      <c r="B43" s="302"/>
      <c r="C43" s="302"/>
      <c r="D43" s="303">
        <f>D41+D14</f>
        <v>0</v>
      </c>
      <c r="E43" s="303"/>
      <c r="I43" s="72"/>
    </row>
    <row r="44" spans="1:10" x14ac:dyDescent="0.25">
      <c r="D44" s="78"/>
      <c r="E44" s="72"/>
      <c r="I44" s="72"/>
    </row>
    <row r="45" spans="1:10" x14ac:dyDescent="0.25">
      <c r="D45" s="78"/>
      <c r="E45" s="72"/>
      <c r="I45" s="72"/>
    </row>
    <row r="46" spans="1:10" x14ac:dyDescent="0.25">
      <c r="C46" s="78"/>
      <c r="E46" s="72"/>
      <c r="I46" s="72"/>
    </row>
    <row r="47" spans="1:10" x14ac:dyDescent="0.25">
      <c r="C47" s="78"/>
      <c r="E47" s="72"/>
      <c r="I47" s="72"/>
    </row>
    <row r="48" spans="1:10" x14ac:dyDescent="0.25">
      <c r="C48" s="78"/>
      <c r="E48" s="72"/>
      <c r="I48" s="72"/>
    </row>
    <row r="53" ht="33.6" customHeight="1" x14ac:dyDescent="0.25"/>
    <row r="54" ht="22.5" customHeight="1" x14ac:dyDescent="0.25"/>
  </sheetData>
  <sheetProtection formatCells="0" formatColumns="0" formatRows="0" sort="0" autoFilter="0"/>
  <mergeCells count="9">
    <mergeCell ref="A41:C41"/>
    <mergeCell ref="D41:E41"/>
    <mergeCell ref="A43:C43"/>
    <mergeCell ref="D43:E43"/>
    <mergeCell ref="A2:H2"/>
    <mergeCell ref="A16:H16"/>
    <mergeCell ref="A14:C14"/>
    <mergeCell ref="D14:E14"/>
    <mergeCell ref="C40:E40"/>
  </mergeCells>
  <phoneticPr fontId="15" type="noConversion"/>
  <pageMargins left="0.70866141732283472" right="0.70866141732283472" top="0.62992125984251968" bottom="0.78740157480314965" header="0.31496062992125984" footer="0.31496062992125984"/>
  <pageSetup paperSize="9" scale="56" firstPageNumber="0" fitToHeight="2" orientation="landscape" horizontalDpi="300" verticalDpi="300" r:id="rId1"/>
  <headerFooter alignWithMargins="0">
    <oddHeader>&amp;C&amp;A</oddHeader>
    <oddFooter>&amp;L&amp;"Calibri,Standard"&amp;8Service Kalkulationstool 2020 Version 2&amp;C&amp;"Calibri,Standard"&amp;8c/o IG Freie Theaterarbeit 
Gumpendorfer Straße 63B, A - 1060 WIen&amp;R&amp;P</oddFooter>
  </headerFooter>
  <rowBreaks count="1" manualBreakCount="1">
    <brk id="15" min="1"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1389-AA02-4B18-A124-DE0F73AFAEBF}">
  <sheetPr codeName="Tabelle4"/>
  <dimension ref="A1:G73"/>
  <sheetViews>
    <sheetView topLeftCell="A4" zoomScale="85" zoomScaleNormal="85" zoomScalePageLayoutView="70" workbookViewId="0">
      <selection activeCell="F10" sqref="F10"/>
    </sheetView>
  </sheetViews>
  <sheetFormatPr baseColWidth="10" defaultColWidth="10.85546875" defaultRowHeight="15" x14ac:dyDescent="0.25"/>
  <cols>
    <col min="1" max="1" width="3.85546875" style="72" customWidth="1"/>
    <col min="2" max="2" width="28.42578125" style="92" customWidth="1"/>
    <col min="3" max="3" width="23" style="92" customWidth="1"/>
    <col min="4" max="4" width="25.7109375" style="92" customWidth="1"/>
    <col min="5" max="5" width="28.7109375" style="92" customWidth="1"/>
    <col min="6" max="6" width="25.42578125" style="92" customWidth="1"/>
    <col min="7" max="7" width="20.42578125" style="92" customWidth="1"/>
    <col min="8" max="16384" width="10.85546875" style="92"/>
  </cols>
  <sheetData>
    <row r="1" spans="1:7" ht="15.75" thickBot="1" x14ac:dyDescent="0.3"/>
    <row r="2" spans="1:7" ht="45.75" thickBot="1" x14ac:dyDescent="0.3">
      <c r="A2" s="74" t="s">
        <v>102</v>
      </c>
      <c r="B2" s="224" t="s">
        <v>142</v>
      </c>
      <c r="C2" s="225" t="s">
        <v>36</v>
      </c>
      <c r="D2" s="225" t="s">
        <v>37</v>
      </c>
      <c r="E2" s="225" t="s">
        <v>143</v>
      </c>
      <c r="F2" s="226" t="s">
        <v>144</v>
      </c>
      <c r="G2" s="227" t="s">
        <v>62</v>
      </c>
    </row>
    <row r="3" spans="1:7" x14ac:dyDescent="0.25">
      <c r="A3" s="76" t="s">
        <v>103</v>
      </c>
      <c r="B3" s="23" t="s">
        <v>67</v>
      </c>
      <c r="C3" s="13"/>
      <c r="D3" s="13"/>
      <c r="E3" s="39"/>
      <c r="F3" s="61">
        <f>ROUND((E3/8)*D3,)</f>
        <v>0</v>
      </c>
      <c r="G3" s="70">
        <f>F3*C3</f>
        <v>0</v>
      </c>
    </row>
    <row r="4" spans="1:7" x14ac:dyDescent="0.25">
      <c r="A4" s="76" t="s">
        <v>104</v>
      </c>
      <c r="B4" s="23"/>
      <c r="C4" s="13"/>
      <c r="D4" s="13"/>
      <c r="E4" s="39"/>
      <c r="F4" s="61">
        <f t="shared" ref="F4:F12" si="0">ROUND((E4/8)*D4,)</f>
        <v>0</v>
      </c>
      <c r="G4" s="70">
        <f t="shared" ref="G4:G12" si="1">F4*C4</f>
        <v>0</v>
      </c>
    </row>
    <row r="5" spans="1:7" x14ac:dyDescent="0.25">
      <c r="A5" s="76" t="s">
        <v>105</v>
      </c>
      <c r="B5" s="23"/>
      <c r="C5" s="13"/>
      <c r="D5" s="13"/>
      <c r="E5" s="39"/>
      <c r="F5" s="61">
        <f t="shared" si="0"/>
        <v>0</v>
      </c>
      <c r="G5" s="70">
        <f t="shared" si="1"/>
        <v>0</v>
      </c>
    </row>
    <row r="6" spans="1:7" x14ac:dyDescent="0.25">
      <c r="A6" s="76" t="s">
        <v>106</v>
      </c>
      <c r="B6" s="23"/>
      <c r="C6" s="13"/>
      <c r="D6" s="13"/>
      <c r="E6" s="39"/>
      <c r="F6" s="61">
        <f t="shared" si="0"/>
        <v>0</v>
      </c>
      <c r="G6" s="70">
        <f t="shared" si="1"/>
        <v>0</v>
      </c>
    </row>
    <row r="7" spans="1:7" x14ac:dyDescent="0.25">
      <c r="A7" s="76" t="s">
        <v>107</v>
      </c>
      <c r="B7" s="23"/>
      <c r="C7" s="13"/>
      <c r="D7" s="13"/>
      <c r="E7" s="39"/>
      <c r="F7" s="61">
        <f t="shared" si="0"/>
        <v>0</v>
      </c>
      <c r="G7" s="70">
        <f t="shared" si="1"/>
        <v>0</v>
      </c>
    </row>
    <row r="8" spans="1:7" x14ac:dyDescent="0.25">
      <c r="A8" s="76" t="s">
        <v>108</v>
      </c>
      <c r="B8" s="23"/>
      <c r="C8" s="13"/>
      <c r="D8" s="13"/>
      <c r="E8" s="39"/>
      <c r="F8" s="61">
        <f t="shared" si="0"/>
        <v>0</v>
      </c>
      <c r="G8" s="70">
        <f t="shared" si="1"/>
        <v>0</v>
      </c>
    </row>
    <row r="9" spans="1:7" x14ac:dyDescent="0.25">
      <c r="A9" s="76" t="s">
        <v>109</v>
      </c>
      <c r="B9" s="23"/>
      <c r="C9" s="13"/>
      <c r="D9" s="13"/>
      <c r="E9" s="39"/>
      <c r="F9" s="61">
        <f t="shared" si="0"/>
        <v>0</v>
      </c>
      <c r="G9" s="70">
        <f t="shared" si="1"/>
        <v>0</v>
      </c>
    </row>
    <row r="10" spans="1:7" x14ac:dyDescent="0.25">
      <c r="A10" s="76" t="s">
        <v>110</v>
      </c>
      <c r="B10" s="23"/>
      <c r="C10" s="13"/>
      <c r="D10" s="13"/>
      <c r="E10" s="39"/>
      <c r="F10" s="61">
        <f t="shared" si="0"/>
        <v>0</v>
      </c>
      <c r="G10" s="70">
        <f t="shared" si="1"/>
        <v>0</v>
      </c>
    </row>
    <row r="11" spans="1:7" x14ac:dyDescent="0.25">
      <c r="A11" s="76" t="s">
        <v>111</v>
      </c>
      <c r="B11" s="23"/>
      <c r="C11" s="13"/>
      <c r="D11" s="13"/>
      <c r="E11" s="39"/>
      <c r="F11" s="61">
        <f t="shared" si="0"/>
        <v>0</v>
      </c>
      <c r="G11" s="70">
        <f t="shared" si="1"/>
        <v>0</v>
      </c>
    </row>
    <row r="12" spans="1:7" ht="15.75" thickBot="1" x14ac:dyDescent="0.3">
      <c r="A12" s="76" t="s">
        <v>112</v>
      </c>
      <c r="B12" s="23"/>
      <c r="C12" s="13"/>
      <c r="D12" s="13"/>
      <c r="E12" s="43"/>
      <c r="F12" s="61">
        <f t="shared" si="0"/>
        <v>0</v>
      </c>
      <c r="G12" s="70">
        <f t="shared" si="1"/>
        <v>0</v>
      </c>
    </row>
    <row r="13" spans="1:7" ht="33" customHeight="1" thickBot="1" x14ac:dyDescent="0.3">
      <c r="A13" s="310" t="s">
        <v>63</v>
      </c>
      <c r="B13" s="311"/>
      <c r="C13" s="228">
        <f>SUM(G3:G12)</f>
        <v>0</v>
      </c>
      <c r="D13" s="164"/>
      <c r="E13" s="14"/>
      <c r="F13" s="15"/>
      <c r="G13" s="165"/>
    </row>
    <row r="14" spans="1:7" ht="12.75" x14ac:dyDescent="0.2">
      <c r="A14" s="92"/>
    </row>
    <row r="15" spans="1:7" ht="12.75" x14ac:dyDescent="0.2">
      <c r="A15" s="92"/>
    </row>
    <row r="16" spans="1:7" ht="12.75" x14ac:dyDescent="0.2">
      <c r="A16" s="92"/>
    </row>
    <row r="17" spans="1:1" ht="12.75" x14ac:dyDescent="0.2">
      <c r="A17" s="92"/>
    </row>
    <row r="18" spans="1:1" ht="12.75" x14ac:dyDescent="0.2">
      <c r="A18" s="92"/>
    </row>
    <row r="19" spans="1:1" ht="12.75" x14ac:dyDescent="0.2">
      <c r="A19" s="92"/>
    </row>
    <row r="20" spans="1:1" ht="12.75" x14ac:dyDescent="0.2">
      <c r="A20" s="92"/>
    </row>
    <row r="21" spans="1:1" ht="12.75" x14ac:dyDescent="0.2">
      <c r="A21" s="92"/>
    </row>
    <row r="22" spans="1:1" ht="12.75" x14ac:dyDescent="0.2">
      <c r="A22" s="92"/>
    </row>
    <row r="23" spans="1:1" ht="12.75" x14ac:dyDescent="0.2">
      <c r="A23" s="92"/>
    </row>
    <row r="24" spans="1:1" ht="12.75" x14ac:dyDescent="0.2">
      <c r="A24" s="92"/>
    </row>
    <row r="25" spans="1:1" ht="12.75" x14ac:dyDescent="0.2">
      <c r="A25" s="92"/>
    </row>
    <row r="26" spans="1:1" ht="12.75" x14ac:dyDescent="0.2">
      <c r="A26" s="92"/>
    </row>
    <row r="27" spans="1:1" ht="12.75" x14ac:dyDescent="0.2">
      <c r="A27" s="92"/>
    </row>
    <row r="28" spans="1:1" ht="12.75" x14ac:dyDescent="0.2">
      <c r="A28" s="92"/>
    </row>
    <row r="29" spans="1:1" ht="12.75" x14ac:dyDescent="0.2">
      <c r="A29" s="92"/>
    </row>
    <row r="30" spans="1:1" ht="12.75" x14ac:dyDescent="0.2">
      <c r="A30" s="92"/>
    </row>
    <row r="31" spans="1:1" ht="12.75" x14ac:dyDescent="0.2">
      <c r="A31" s="92"/>
    </row>
    <row r="32" spans="1:1" ht="12.75" x14ac:dyDescent="0.2">
      <c r="A32" s="92"/>
    </row>
    <row r="33" spans="1:1" ht="12.75" x14ac:dyDescent="0.2">
      <c r="A33" s="92"/>
    </row>
    <row r="34" spans="1:1" ht="12.75" x14ac:dyDescent="0.2">
      <c r="A34" s="92"/>
    </row>
    <row r="35" spans="1:1" ht="12.75" x14ac:dyDescent="0.2">
      <c r="A35" s="92"/>
    </row>
    <row r="36" spans="1:1" ht="12.75" x14ac:dyDescent="0.2">
      <c r="A36" s="92"/>
    </row>
    <row r="37" spans="1:1" ht="12.75" x14ac:dyDescent="0.2">
      <c r="A37" s="92"/>
    </row>
    <row r="38" spans="1:1" ht="12.75" x14ac:dyDescent="0.2">
      <c r="A38" s="92"/>
    </row>
    <row r="39" spans="1:1" ht="12.75" x14ac:dyDescent="0.2">
      <c r="A39" s="92"/>
    </row>
    <row r="40" spans="1:1" ht="12.75" x14ac:dyDescent="0.2">
      <c r="A40" s="92"/>
    </row>
    <row r="41" spans="1:1" ht="12.75" x14ac:dyDescent="0.2">
      <c r="A41" s="92"/>
    </row>
    <row r="42" spans="1:1" ht="12.75" x14ac:dyDescent="0.2">
      <c r="A42" s="92"/>
    </row>
    <row r="43" spans="1:1" ht="12.75" x14ac:dyDescent="0.2">
      <c r="A43" s="92"/>
    </row>
    <row r="44" spans="1:1" ht="12.75" x14ac:dyDescent="0.2">
      <c r="A44" s="92"/>
    </row>
    <row r="45" spans="1:1" ht="12.75" x14ac:dyDescent="0.2">
      <c r="A45" s="92"/>
    </row>
    <row r="46" spans="1:1" ht="12.75" x14ac:dyDescent="0.2">
      <c r="A46" s="92"/>
    </row>
    <row r="47" spans="1:1" ht="12.75" x14ac:dyDescent="0.2">
      <c r="A47" s="92"/>
    </row>
    <row r="48" spans="1:1" ht="12.75" x14ac:dyDescent="0.2">
      <c r="A48" s="92"/>
    </row>
    <row r="49" spans="1:1" ht="12.75" x14ac:dyDescent="0.2">
      <c r="A49" s="92"/>
    </row>
    <row r="50" spans="1:1" ht="12.75" x14ac:dyDescent="0.2">
      <c r="A50" s="92"/>
    </row>
    <row r="51" spans="1:1" ht="12.75" x14ac:dyDescent="0.2">
      <c r="A51" s="92"/>
    </row>
    <row r="52" spans="1:1" ht="12.75" x14ac:dyDescent="0.2">
      <c r="A52" s="92"/>
    </row>
    <row r="53" spans="1:1" ht="12.75" x14ac:dyDescent="0.2">
      <c r="A53" s="92"/>
    </row>
    <row r="54" spans="1:1" ht="12.75" x14ac:dyDescent="0.2">
      <c r="A54" s="92"/>
    </row>
    <row r="55" spans="1:1" ht="12.75" x14ac:dyDescent="0.2">
      <c r="A55" s="92"/>
    </row>
    <row r="56" spans="1:1" ht="12.75" x14ac:dyDescent="0.2">
      <c r="A56" s="92"/>
    </row>
    <row r="57" spans="1:1" ht="12.75" x14ac:dyDescent="0.2">
      <c r="A57" s="92"/>
    </row>
    <row r="58" spans="1:1" ht="12.75" x14ac:dyDescent="0.2">
      <c r="A58" s="92"/>
    </row>
    <row r="59" spans="1:1" ht="12.75" x14ac:dyDescent="0.2">
      <c r="A59" s="92"/>
    </row>
    <row r="60" spans="1:1" ht="12.75" x14ac:dyDescent="0.2">
      <c r="A60" s="92"/>
    </row>
    <row r="61" spans="1:1" ht="12.75" x14ac:dyDescent="0.2">
      <c r="A61" s="92"/>
    </row>
    <row r="62" spans="1:1" ht="12.75" x14ac:dyDescent="0.2">
      <c r="A62" s="92"/>
    </row>
    <row r="63" spans="1:1" ht="12.75" x14ac:dyDescent="0.2">
      <c r="A63" s="92"/>
    </row>
    <row r="64" spans="1:1" ht="12.75" x14ac:dyDescent="0.2">
      <c r="A64" s="92"/>
    </row>
    <row r="65" spans="1:1" ht="12.75" x14ac:dyDescent="0.2">
      <c r="A65" s="92"/>
    </row>
    <row r="66" spans="1:1" ht="12.75" x14ac:dyDescent="0.2">
      <c r="A66" s="92"/>
    </row>
    <row r="67" spans="1:1" ht="12.75" x14ac:dyDescent="0.2">
      <c r="A67" s="92"/>
    </row>
    <row r="68" spans="1:1" ht="12.75" x14ac:dyDescent="0.2">
      <c r="A68" s="92"/>
    </row>
    <row r="69" spans="1:1" ht="12.75" x14ac:dyDescent="0.2">
      <c r="A69" s="92"/>
    </row>
    <row r="70" spans="1:1" ht="12.75" x14ac:dyDescent="0.2">
      <c r="A70" s="92"/>
    </row>
    <row r="71" spans="1:1" ht="12.75" x14ac:dyDescent="0.2">
      <c r="A71" s="92"/>
    </row>
    <row r="72" spans="1:1" ht="12.75" x14ac:dyDescent="0.2">
      <c r="A72" s="92"/>
    </row>
    <row r="73" spans="1:1" ht="12.75" x14ac:dyDescent="0.2">
      <c r="A73" s="92"/>
    </row>
  </sheetData>
  <sheetProtection formatCells="0" formatColumns="0" formatRows="0" sort="0" autoFilter="0"/>
  <mergeCells count="1">
    <mergeCell ref="A13:B13"/>
  </mergeCells>
  <phoneticPr fontId="15" type="noConversion"/>
  <pageMargins left="0.7" right="0.7" top="0.78740157499999996" bottom="0.78740157499999996" header="0.3" footer="0.3"/>
  <pageSetup paperSize="9" scale="74" fitToWidth="0" fitToHeight="0" orientation="landscape" r:id="rId1"/>
  <headerFooter>
    <oddHeader>&amp;C&amp;A</oddHeader>
    <oddFooter>&amp;LService Kalkulationstool 2020 Version 2&amp;Cc/o IG Freie Theaterarbeit 
Gumpendorfer Straße 63B, A - 1060 WIen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I52"/>
  <sheetViews>
    <sheetView topLeftCell="A37" zoomScale="70" zoomScaleNormal="70" zoomScalePageLayoutView="85" workbookViewId="0">
      <selection activeCell="C29" sqref="C29:D29"/>
    </sheetView>
  </sheetViews>
  <sheetFormatPr baseColWidth="10" defaultColWidth="11.42578125" defaultRowHeight="15" x14ac:dyDescent="0.25"/>
  <cols>
    <col min="1" max="1" width="3.85546875" style="171" customWidth="1"/>
    <col min="2" max="2" width="48.140625" style="171" customWidth="1"/>
    <col min="3" max="3" width="14" style="171" customWidth="1"/>
    <col min="4" max="4" width="17.85546875" style="171" customWidth="1"/>
    <col min="5" max="5" width="29" style="171" customWidth="1"/>
    <col min="6" max="6" width="25.7109375" style="171" customWidth="1"/>
    <col min="7" max="7" width="42.7109375" style="171" customWidth="1"/>
    <col min="8" max="8" width="9.42578125" style="171" customWidth="1"/>
    <col min="9" max="9" width="8.140625" style="171" customWidth="1"/>
    <col min="10" max="16384" width="11.42578125" style="171"/>
  </cols>
  <sheetData>
    <row r="1" spans="1:9" ht="16.5" thickBot="1" x14ac:dyDescent="0.3">
      <c r="A1" s="169"/>
      <c r="B1" s="169"/>
      <c r="C1" s="169"/>
      <c r="D1" s="169"/>
      <c r="E1" s="169"/>
      <c r="F1" s="169"/>
      <c r="G1" s="169"/>
      <c r="H1" s="170"/>
      <c r="I1" s="170"/>
    </row>
    <row r="2" spans="1:9" ht="15.75" x14ac:dyDescent="0.25">
      <c r="A2" s="324" t="s">
        <v>48</v>
      </c>
      <c r="B2" s="324"/>
      <c r="C2" s="324"/>
      <c r="D2" s="324"/>
      <c r="E2" s="324"/>
      <c r="F2" s="324"/>
      <c r="G2" s="325"/>
    </row>
    <row r="3" spans="1:9" ht="47.25" customHeight="1" thickBot="1" x14ac:dyDescent="0.3">
      <c r="A3" s="322" t="s">
        <v>71</v>
      </c>
      <c r="B3" s="322"/>
      <c r="C3" s="322"/>
      <c r="D3" s="322"/>
      <c r="E3" s="322"/>
      <c r="F3" s="322"/>
      <c r="G3" s="323"/>
    </row>
    <row r="4" spans="1:9" ht="57" thickBot="1" x14ac:dyDescent="0.35">
      <c r="A4" s="74" t="s">
        <v>102</v>
      </c>
      <c r="B4" s="172" t="s">
        <v>72</v>
      </c>
      <c r="C4" s="173" t="s">
        <v>53</v>
      </c>
      <c r="D4" s="174" t="s">
        <v>54</v>
      </c>
      <c r="E4" s="63" t="s">
        <v>129</v>
      </c>
      <c r="F4" s="330" t="s">
        <v>41</v>
      </c>
      <c r="G4" s="330"/>
    </row>
    <row r="5" spans="1:9" x14ac:dyDescent="0.25">
      <c r="A5" s="76" t="s">
        <v>103</v>
      </c>
      <c r="B5" s="20" t="s">
        <v>67</v>
      </c>
      <c r="C5" s="44"/>
      <c r="D5" s="35"/>
      <c r="E5" s="166">
        <f>ROUND((C5*D5),)</f>
        <v>0</v>
      </c>
      <c r="F5" s="312"/>
      <c r="G5" s="312"/>
    </row>
    <row r="6" spans="1:9" x14ac:dyDescent="0.25">
      <c r="A6" s="76" t="s">
        <v>104</v>
      </c>
      <c r="B6" s="20"/>
      <c r="C6" s="45"/>
      <c r="D6" s="33"/>
      <c r="E6" s="60">
        <f t="shared" ref="E6:E24" si="0">ROUND((C6*D6),)</f>
        <v>0</v>
      </c>
      <c r="F6" s="312"/>
      <c r="G6" s="312"/>
    </row>
    <row r="7" spans="1:9" x14ac:dyDescent="0.25">
      <c r="A7" s="76" t="s">
        <v>105</v>
      </c>
      <c r="B7" s="20"/>
      <c r="C7" s="45"/>
      <c r="D7" s="33"/>
      <c r="E7" s="60">
        <f t="shared" si="0"/>
        <v>0</v>
      </c>
      <c r="F7" s="312"/>
      <c r="G7" s="312"/>
    </row>
    <row r="8" spans="1:9" x14ac:dyDescent="0.25">
      <c r="A8" s="76" t="s">
        <v>106</v>
      </c>
      <c r="B8" s="20"/>
      <c r="C8" s="45"/>
      <c r="D8" s="33"/>
      <c r="E8" s="60">
        <f t="shared" si="0"/>
        <v>0</v>
      </c>
      <c r="F8" s="312"/>
      <c r="G8" s="312"/>
    </row>
    <row r="9" spans="1:9" x14ac:dyDescent="0.25">
      <c r="A9" s="76" t="s">
        <v>107</v>
      </c>
      <c r="B9" s="20"/>
      <c r="C9" s="45"/>
      <c r="D9" s="33"/>
      <c r="E9" s="60">
        <f t="shared" si="0"/>
        <v>0</v>
      </c>
      <c r="F9" s="312"/>
      <c r="G9" s="312"/>
    </row>
    <row r="10" spans="1:9" x14ac:dyDescent="0.25">
      <c r="A10" s="76" t="s">
        <v>108</v>
      </c>
      <c r="B10" s="20"/>
      <c r="C10" s="45"/>
      <c r="D10" s="33"/>
      <c r="E10" s="60">
        <f t="shared" si="0"/>
        <v>0</v>
      </c>
      <c r="F10" s="312"/>
      <c r="G10" s="312"/>
    </row>
    <row r="11" spans="1:9" x14ac:dyDescent="0.25">
      <c r="A11" s="76" t="s">
        <v>109</v>
      </c>
      <c r="B11" s="20"/>
      <c r="C11" s="45"/>
      <c r="D11" s="33"/>
      <c r="E11" s="167">
        <f t="shared" si="0"/>
        <v>0</v>
      </c>
      <c r="F11" s="312"/>
      <c r="G11" s="312"/>
    </row>
    <row r="12" spans="1:9" x14ac:dyDescent="0.25">
      <c r="A12" s="76" t="s">
        <v>110</v>
      </c>
      <c r="B12" s="20"/>
      <c r="C12" s="44"/>
      <c r="D12" s="34"/>
      <c r="E12" s="60">
        <f t="shared" si="0"/>
        <v>0</v>
      </c>
      <c r="F12" s="312"/>
      <c r="G12" s="312"/>
    </row>
    <row r="13" spans="1:9" x14ac:dyDescent="0.25">
      <c r="A13" s="76" t="s">
        <v>111</v>
      </c>
      <c r="B13" s="20"/>
      <c r="C13" s="44"/>
      <c r="D13" s="34"/>
      <c r="E13" s="60">
        <f t="shared" si="0"/>
        <v>0</v>
      </c>
      <c r="F13" s="312"/>
      <c r="G13" s="312"/>
    </row>
    <row r="14" spans="1:9" x14ac:dyDescent="0.25">
      <c r="A14" s="76" t="s">
        <v>112</v>
      </c>
      <c r="B14" s="20"/>
      <c r="C14" s="44"/>
      <c r="D14" s="34"/>
      <c r="E14" s="60">
        <f t="shared" si="0"/>
        <v>0</v>
      </c>
      <c r="F14" s="312"/>
      <c r="G14" s="312"/>
    </row>
    <row r="15" spans="1:9" x14ac:dyDescent="0.25">
      <c r="A15" s="76" t="s">
        <v>114</v>
      </c>
      <c r="B15" s="20"/>
      <c r="C15" s="44"/>
      <c r="D15" s="34"/>
      <c r="E15" s="60">
        <f t="shared" si="0"/>
        <v>0</v>
      </c>
      <c r="F15" s="312"/>
      <c r="G15" s="312"/>
    </row>
    <row r="16" spans="1:9" x14ac:dyDescent="0.25">
      <c r="A16" s="76" t="s">
        <v>115</v>
      </c>
      <c r="B16" s="20"/>
      <c r="C16" s="44"/>
      <c r="D16" s="34"/>
      <c r="E16" s="167">
        <f t="shared" si="0"/>
        <v>0</v>
      </c>
      <c r="F16" s="312"/>
      <c r="G16" s="312"/>
    </row>
    <row r="17" spans="1:7" x14ac:dyDescent="0.25">
      <c r="A17" s="76" t="s">
        <v>116</v>
      </c>
      <c r="B17" s="20"/>
      <c r="C17" s="44"/>
      <c r="D17" s="34"/>
      <c r="E17" s="60">
        <f t="shared" si="0"/>
        <v>0</v>
      </c>
      <c r="F17" s="312"/>
      <c r="G17" s="312"/>
    </row>
    <row r="18" spans="1:7" x14ac:dyDescent="0.25">
      <c r="A18" s="76" t="s">
        <v>117</v>
      </c>
      <c r="B18" s="20"/>
      <c r="C18" s="44"/>
      <c r="D18" s="34"/>
      <c r="E18" s="60">
        <f t="shared" si="0"/>
        <v>0</v>
      </c>
      <c r="F18" s="312"/>
      <c r="G18" s="312"/>
    </row>
    <row r="19" spans="1:7" x14ac:dyDescent="0.25">
      <c r="A19" s="76" t="s">
        <v>118</v>
      </c>
      <c r="B19" s="20"/>
      <c r="C19" s="44"/>
      <c r="D19" s="34"/>
      <c r="E19" s="60">
        <f t="shared" si="0"/>
        <v>0</v>
      </c>
      <c r="F19" s="312"/>
      <c r="G19" s="312"/>
    </row>
    <row r="20" spans="1:7" x14ac:dyDescent="0.25">
      <c r="A20" s="76" t="s">
        <v>119</v>
      </c>
      <c r="B20" s="20"/>
      <c r="C20" s="44"/>
      <c r="D20" s="34"/>
      <c r="E20" s="167">
        <f t="shared" si="0"/>
        <v>0</v>
      </c>
      <c r="F20" s="312"/>
      <c r="G20" s="312"/>
    </row>
    <row r="21" spans="1:7" x14ac:dyDescent="0.25">
      <c r="A21" s="76" t="s">
        <v>120</v>
      </c>
      <c r="B21" s="20"/>
      <c r="C21" s="44"/>
      <c r="D21" s="34"/>
      <c r="E21" s="60">
        <f t="shared" si="0"/>
        <v>0</v>
      </c>
      <c r="F21" s="312"/>
      <c r="G21" s="312"/>
    </row>
    <row r="22" spans="1:7" x14ac:dyDescent="0.25">
      <c r="A22" s="76" t="s">
        <v>121</v>
      </c>
      <c r="B22" s="20"/>
      <c r="C22" s="44"/>
      <c r="D22" s="34"/>
      <c r="E22" s="60">
        <f t="shared" si="0"/>
        <v>0</v>
      </c>
      <c r="F22" s="312"/>
      <c r="G22" s="312"/>
    </row>
    <row r="23" spans="1:7" x14ac:dyDescent="0.25">
      <c r="A23" s="76" t="s">
        <v>122</v>
      </c>
      <c r="B23" s="20"/>
      <c r="C23" s="44"/>
      <c r="D23" s="34"/>
      <c r="E23" s="60">
        <f t="shared" si="0"/>
        <v>0</v>
      </c>
      <c r="F23" s="312"/>
      <c r="G23" s="312"/>
    </row>
    <row r="24" spans="1:7" ht="15.75" thickBot="1" x14ac:dyDescent="0.3">
      <c r="A24" s="80" t="s">
        <v>123</v>
      </c>
      <c r="B24" s="54"/>
      <c r="C24" s="55"/>
      <c r="D24" s="56"/>
      <c r="E24" s="60">
        <f t="shared" si="0"/>
        <v>0</v>
      </c>
      <c r="F24" s="312"/>
      <c r="G24" s="312"/>
    </row>
    <row r="25" spans="1:7" ht="16.5" thickBot="1" x14ac:dyDescent="0.3">
      <c r="A25" s="318" t="s">
        <v>55</v>
      </c>
      <c r="B25" s="318"/>
      <c r="C25" s="318"/>
      <c r="D25" s="319"/>
      <c r="E25" s="57">
        <f>SUM(E5:E24)</f>
        <v>0</v>
      </c>
      <c r="F25" s="321"/>
      <c r="G25" s="321"/>
    </row>
    <row r="26" spans="1:7" ht="25.5" customHeight="1" x14ac:dyDescent="0.25">
      <c r="A26" s="317"/>
      <c r="B26" s="317"/>
      <c r="C26" s="317"/>
      <c r="D26" s="317"/>
      <c r="E26" s="317"/>
      <c r="F26" s="317"/>
      <c r="G26" s="317"/>
    </row>
    <row r="27" spans="1:7" ht="47.25" customHeight="1" thickBot="1" x14ac:dyDescent="0.3">
      <c r="A27" s="315" t="s">
        <v>73</v>
      </c>
      <c r="B27" s="315"/>
      <c r="C27" s="315"/>
      <c r="D27" s="315"/>
      <c r="E27" s="315"/>
      <c r="F27" s="315"/>
      <c r="G27" s="316"/>
    </row>
    <row r="28" spans="1:7" ht="57" thickBot="1" x14ac:dyDescent="0.35">
      <c r="A28" s="74" t="s">
        <v>102</v>
      </c>
      <c r="B28" s="175" t="s">
        <v>72</v>
      </c>
      <c r="C28" s="176" t="s">
        <v>53</v>
      </c>
      <c r="D28" s="177" t="s">
        <v>54</v>
      </c>
      <c r="E28" s="64" t="s">
        <v>129</v>
      </c>
      <c r="F28" s="320" t="s">
        <v>41</v>
      </c>
      <c r="G28" s="320"/>
    </row>
    <row r="29" spans="1:7" x14ac:dyDescent="0.25">
      <c r="A29" s="76" t="s">
        <v>103</v>
      </c>
      <c r="B29" s="22" t="s">
        <v>67</v>
      </c>
      <c r="C29" s="38"/>
      <c r="D29" s="32"/>
      <c r="E29" s="168">
        <f>ROUND((C29*D29),)</f>
        <v>0</v>
      </c>
      <c r="F29" s="312"/>
      <c r="G29" s="312"/>
    </row>
    <row r="30" spans="1:7" x14ac:dyDescent="0.25">
      <c r="A30" s="76" t="s">
        <v>104</v>
      </c>
      <c r="B30" s="178"/>
      <c r="C30" s="37"/>
      <c r="D30" s="33"/>
      <c r="E30" s="60">
        <f t="shared" ref="E30:E48" si="1">ROUND((C30*D30),)</f>
        <v>0</v>
      </c>
      <c r="F30" s="312"/>
      <c r="G30" s="312"/>
    </row>
    <row r="31" spans="1:7" x14ac:dyDescent="0.25">
      <c r="A31" s="76" t="s">
        <v>105</v>
      </c>
      <c r="B31" s="178"/>
      <c r="C31" s="37"/>
      <c r="D31" s="33"/>
      <c r="E31" s="60">
        <f t="shared" si="1"/>
        <v>0</v>
      </c>
      <c r="F31" s="312"/>
      <c r="G31" s="312"/>
    </row>
    <row r="32" spans="1:7" x14ac:dyDescent="0.25">
      <c r="A32" s="76" t="s">
        <v>106</v>
      </c>
      <c r="B32" s="178"/>
      <c r="C32" s="37"/>
      <c r="D32" s="33"/>
      <c r="E32" s="60">
        <f t="shared" si="1"/>
        <v>0</v>
      </c>
      <c r="F32" s="312"/>
      <c r="G32" s="312"/>
    </row>
    <row r="33" spans="1:7" x14ac:dyDescent="0.25">
      <c r="A33" s="76" t="s">
        <v>107</v>
      </c>
      <c r="B33" s="178"/>
      <c r="C33" s="37"/>
      <c r="D33" s="33"/>
      <c r="E33" s="60">
        <f t="shared" si="1"/>
        <v>0</v>
      </c>
      <c r="F33" s="312"/>
      <c r="G33" s="312"/>
    </row>
    <row r="34" spans="1:7" x14ac:dyDescent="0.25">
      <c r="A34" s="76" t="s">
        <v>108</v>
      </c>
      <c r="B34" s="178"/>
      <c r="C34" s="36"/>
      <c r="D34" s="34"/>
      <c r="E34" s="60">
        <f t="shared" si="1"/>
        <v>0</v>
      </c>
      <c r="F34" s="312"/>
      <c r="G34" s="312"/>
    </row>
    <row r="35" spans="1:7" x14ac:dyDescent="0.25">
      <c r="A35" s="76" t="s">
        <v>109</v>
      </c>
      <c r="B35" s="178"/>
      <c r="C35" s="36"/>
      <c r="D35" s="34"/>
      <c r="E35" s="167">
        <f t="shared" si="1"/>
        <v>0</v>
      </c>
      <c r="F35" s="312"/>
      <c r="G35" s="312"/>
    </row>
    <row r="36" spans="1:7" x14ac:dyDescent="0.25">
      <c r="A36" s="76" t="s">
        <v>110</v>
      </c>
      <c r="B36" s="178"/>
      <c r="C36" s="36"/>
      <c r="D36" s="34"/>
      <c r="E36" s="60">
        <f t="shared" si="1"/>
        <v>0</v>
      </c>
      <c r="F36" s="312"/>
      <c r="G36" s="312"/>
    </row>
    <row r="37" spans="1:7" x14ac:dyDescent="0.25">
      <c r="A37" s="76" t="s">
        <v>111</v>
      </c>
      <c r="B37" s="178"/>
      <c r="C37" s="36"/>
      <c r="D37" s="34"/>
      <c r="E37" s="60">
        <f t="shared" si="1"/>
        <v>0</v>
      </c>
      <c r="F37" s="312"/>
      <c r="G37" s="312"/>
    </row>
    <row r="38" spans="1:7" x14ac:dyDescent="0.25">
      <c r="A38" s="76" t="s">
        <v>112</v>
      </c>
      <c r="B38" s="178"/>
      <c r="C38" s="36"/>
      <c r="D38" s="34"/>
      <c r="E38" s="60">
        <f t="shared" si="1"/>
        <v>0</v>
      </c>
      <c r="F38" s="312"/>
      <c r="G38" s="312"/>
    </row>
    <row r="39" spans="1:7" x14ac:dyDescent="0.25">
      <c r="A39" s="76" t="s">
        <v>114</v>
      </c>
      <c r="B39" s="178"/>
      <c r="C39" s="36"/>
      <c r="D39" s="34"/>
      <c r="E39" s="60">
        <f t="shared" si="1"/>
        <v>0</v>
      </c>
      <c r="F39" s="312"/>
      <c r="G39" s="312"/>
    </row>
    <row r="40" spans="1:7" x14ac:dyDescent="0.25">
      <c r="A40" s="76" t="s">
        <v>115</v>
      </c>
      <c r="B40" s="178"/>
      <c r="C40" s="36"/>
      <c r="D40" s="34"/>
      <c r="E40" s="60">
        <f t="shared" si="1"/>
        <v>0</v>
      </c>
      <c r="F40" s="312"/>
      <c r="G40" s="312"/>
    </row>
    <row r="41" spans="1:7" x14ac:dyDescent="0.25">
      <c r="A41" s="76" t="s">
        <v>116</v>
      </c>
      <c r="B41" s="178"/>
      <c r="C41" s="36"/>
      <c r="D41" s="34"/>
      <c r="E41" s="60">
        <f t="shared" si="1"/>
        <v>0</v>
      </c>
      <c r="F41" s="312"/>
      <c r="G41" s="312"/>
    </row>
    <row r="42" spans="1:7" x14ac:dyDescent="0.25">
      <c r="A42" s="76" t="s">
        <v>117</v>
      </c>
      <c r="B42" s="178"/>
      <c r="C42" s="36"/>
      <c r="D42" s="34"/>
      <c r="E42" s="60">
        <f t="shared" si="1"/>
        <v>0</v>
      </c>
      <c r="F42" s="312"/>
      <c r="G42" s="312"/>
    </row>
    <row r="43" spans="1:7" x14ac:dyDescent="0.25">
      <c r="A43" s="76" t="s">
        <v>118</v>
      </c>
      <c r="B43" s="178"/>
      <c r="C43" s="36"/>
      <c r="D43" s="34"/>
      <c r="E43" s="60">
        <f t="shared" si="1"/>
        <v>0</v>
      </c>
      <c r="F43" s="312"/>
      <c r="G43" s="312"/>
    </row>
    <row r="44" spans="1:7" x14ac:dyDescent="0.25">
      <c r="A44" s="76" t="s">
        <v>119</v>
      </c>
      <c r="B44" s="178"/>
      <c r="C44" s="36"/>
      <c r="D44" s="34"/>
      <c r="E44" s="60">
        <f t="shared" si="1"/>
        <v>0</v>
      </c>
      <c r="F44" s="312"/>
      <c r="G44" s="312"/>
    </row>
    <row r="45" spans="1:7" x14ac:dyDescent="0.25">
      <c r="A45" s="76" t="s">
        <v>120</v>
      </c>
      <c r="B45" s="178"/>
      <c r="C45" s="36"/>
      <c r="D45" s="34"/>
      <c r="E45" s="60">
        <f t="shared" si="1"/>
        <v>0</v>
      </c>
      <c r="F45" s="312"/>
      <c r="G45" s="312"/>
    </row>
    <row r="46" spans="1:7" x14ac:dyDescent="0.25">
      <c r="A46" s="76" t="s">
        <v>121</v>
      </c>
      <c r="B46" s="178"/>
      <c r="C46" s="36"/>
      <c r="D46" s="34"/>
      <c r="E46" s="60">
        <f t="shared" si="1"/>
        <v>0</v>
      </c>
      <c r="F46" s="312"/>
      <c r="G46" s="312"/>
    </row>
    <row r="47" spans="1:7" x14ac:dyDescent="0.25">
      <c r="A47" s="76" t="s">
        <v>122</v>
      </c>
      <c r="B47" s="178"/>
      <c r="C47" s="36"/>
      <c r="D47" s="34"/>
      <c r="E47" s="60">
        <f t="shared" si="1"/>
        <v>0</v>
      </c>
      <c r="F47" s="312"/>
      <c r="G47" s="312"/>
    </row>
    <row r="48" spans="1:7" ht="15.75" thickBot="1" x14ac:dyDescent="0.3">
      <c r="A48" s="76" t="s">
        <v>123</v>
      </c>
      <c r="B48" s="178"/>
      <c r="C48" s="36"/>
      <c r="D48" s="34"/>
      <c r="E48" s="60">
        <f t="shared" si="1"/>
        <v>0</v>
      </c>
      <c r="F48" s="312"/>
      <c r="G48" s="312"/>
    </row>
    <row r="49" spans="2:8" ht="16.5" thickBot="1" x14ac:dyDescent="0.3">
      <c r="B49" s="313" t="s">
        <v>56</v>
      </c>
      <c r="C49" s="313"/>
      <c r="D49" s="313"/>
      <c r="E49" s="58">
        <f>SUM(E29:E48)</f>
        <v>0</v>
      </c>
      <c r="F49" s="314"/>
      <c r="G49" s="314"/>
      <c r="H49" s="179"/>
    </row>
    <row r="51" spans="2:8" x14ac:dyDescent="0.25">
      <c r="B51" s="326" t="s">
        <v>124</v>
      </c>
      <c r="C51" s="328">
        <f>SUM(E49,E25)</f>
        <v>0</v>
      </c>
    </row>
    <row r="52" spans="2:8" x14ac:dyDescent="0.25">
      <c r="B52" s="327"/>
      <c r="C52" s="329"/>
    </row>
  </sheetData>
  <sheetProtection formatCells="0" formatColumns="0" formatRows="0" sort="0" autoFilter="0"/>
  <mergeCells count="52">
    <mergeCell ref="A3:G3"/>
    <mergeCell ref="A2:G2"/>
    <mergeCell ref="B51:B52"/>
    <mergeCell ref="C51:C52"/>
    <mergeCell ref="F8:G8"/>
    <mergeCell ref="F4:G4"/>
    <mergeCell ref="F5:G5"/>
    <mergeCell ref="F6:G6"/>
    <mergeCell ref="F7:G7"/>
    <mergeCell ref="F20:G20"/>
    <mergeCell ref="F9:G9"/>
    <mergeCell ref="F10:G10"/>
    <mergeCell ref="F11:G11"/>
    <mergeCell ref="F12:G12"/>
    <mergeCell ref="F13:G13"/>
    <mergeCell ref="F14:G14"/>
    <mergeCell ref="F15:G15"/>
    <mergeCell ref="F16:G16"/>
    <mergeCell ref="F17:G17"/>
    <mergeCell ref="F18:G18"/>
    <mergeCell ref="F19:G19"/>
    <mergeCell ref="F21:G21"/>
    <mergeCell ref="F22:G22"/>
    <mergeCell ref="F23:G23"/>
    <mergeCell ref="F24:G24"/>
    <mergeCell ref="F25:G25"/>
    <mergeCell ref="A27:G27"/>
    <mergeCell ref="A26:G26"/>
    <mergeCell ref="A25:D25"/>
    <mergeCell ref="F34:G34"/>
    <mergeCell ref="F35:G35"/>
    <mergeCell ref="F29:G29"/>
    <mergeCell ref="F30:G30"/>
    <mergeCell ref="F31:G31"/>
    <mergeCell ref="F32:G32"/>
    <mergeCell ref="F28:G28"/>
    <mergeCell ref="F36:G36"/>
    <mergeCell ref="F37:G37"/>
    <mergeCell ref="F33:G33"/>
    <mergeCell ref="F38:G38"/>
    <mergeCell ref="B49:D49"/>
    <mergeCell ref="F49:G49"/>
    <mergeCell ref="F39:G39"/>
    <mergeCell ref="F40:G40"/>
    <mergeCell ref="F41:G41"/>
    <mergeCell ref="F42:G42"/>
    <mergeCell ref="F43:G43"/>
    <mergeCell ref="F44:G44"/>
    <mergeCell ref="F45:G45"/>
    <mergeCell ref="F46:G46"/>
    <mergeCell ref="F47:G47"/>
    <mergeCell ref="F48:G48"/>
  </mergeCells>
  <pageMargins left="0.78749999999999998" right="0.78749999999999998" top="1.0249999999999999" bottom="1.0249999999999999" header="0.78749999999999998" footer="0.78749999999999998"/>
  <pageSetup paperSize="9" scale="48" firstPageNumber="0" orientation="landscape" horizontalDpi="300" verticalDpi="300" r:id="rId1"/>
  <headerFooter alignWithMargins="0">
    <oddHeader>&amp;C&amp;A</oddHeader>
    <oddFooter>&amp;LService Kalkulationstool 2020 Version 2&amp;Cc/o IG Freie Theaterarbeit 
Gumpendorfer Straße 63B, A - 1060 WIen&amp;R&amp;P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193"/>
  <sheetViews>
    <sheetView topLeftCell="A82" zoomScale="85" zoomScaleNormal="85" zoomScaleSheetLayoutView="70" zoomScalePageLayoutView="85" workbookViewId="0">
      <selection activeCell="A80" sqref="A80"/>
    </sheetView>
  </sheetViews>
  <sheetFormatPr baseColWidth="10" defaultColWidth="11.42578125" defaultRowHeight="15" zeroHeight="1" x14ac:dyDescent="0.25"/>
  <cols>
    <col min="1" max="1" width="48.140625" style="171" customWidth="1"/>
    <col min="2" max="2" width="34" style="171" customWidth="1"/>
    <col min="3" max="3" width="25.7109375" style="171" customWidth="1"/>
    <col min="4" max="4" width="31" style="171" customWidth="1"/>
    <col min="5" max="16376" width="11.42578125" style="171"/>
    <col min="16377" max="16379" width="11.42578125" style="171" customWidth="1"/>
    <col min="16380" max="16380" width="10.28515625" style="171" customWidth="1"/>
    <col min="16381" max="16381" width="6.7109375" style="171" customWidth="1"/>
    <col min="16382" max="16382" width="18.140625" style="171" customWidth="1"/>
    <col min="16383" max="16383" width="31.85546875" style="171" customWidth="1"/>
    <col min="16384" max="16384" width="11.85546875" style="171" customWidth="1"/>
  </cols>
  <sheetData>
    <row r="1" spans="1:6" ht="32.25" thickBot="1" x14ac:dyDescent="0.55000000000000004">
      <c r="A1" s="331" t="s">
        <v>39</v>
      </c>
      <c r="B1" s="332"/>
      <c r="C1" s="332"/>
      <c r="D1" s="333"/>
      <c r="E1" s="170"/>
      <c r="F1" s="170"/>
    </row>
    <row r="2" spans="1:6" ht="19.5" thickBot="1" x14ac:dyDescent="0.35">
      <c r="A2" s="229" t="s">
        <v>145</v>
      </c>
      <c r="B2" s="181" t="s">
        <v>40</v>
      </c>
      <c r="C2" s="341" t="s">
        <v>41</v>
      </c>
      <c r="D2" s="341"/>
    </row>
    <row r="3" spans="1:6" ht="18.75" hidden="1" x14ac:dyDescent="0.3">
      <c r="A3" s="182" t="s">
        <v>42</v>
      </c>
      <c r="B3" s="183" t="s">
        <v>43</v>
      </c>
      <c r="C3" s="342"/>
      <c r="D3" s="342"/>
      <c r="E3" s="180"/>
      <c r="F3" s="180"/>
    </row>
    <row r="4" spans="1:6" x14ac:dyDescent="0.25">
      <c r="A4" s="26" t="s">
        <v>67</v>
      </c>
      <c r="B4" s="28">
        <v>0</v>
      </c>
      <c r="C4" s="343"/>
      <c r="D4" s="343"/>
    </row>
    <row r="5" spans="1:6" x14ac:dyDescent="0.25">
      <c r="A5" s="26"/>
      <c r="B5" s="29">
        <v>0</v>
      </c>
      <c r="C5" s="343"/>
      <c r="D5" s="343"/>
    </row>
    <row r="6" spans="1:6" x14ac:dyDescent="0.25">
      <c r="A6" s="26"/>
      <c r="B6" s="29">
        <v>0</v>
      </c>
      <c r="C6" s="343"/>
      <c r="D6" s="343"/>
    </row>
    <row r="7" spans="1:6" x14ac:dyDescent="0.25">
      <c r="A7" s="26"/>
      <c r="B7" s="29">
        <v>0</v>
      </c>
      <c r="C7" s="343"/>
      <c r="D7" s="343"/>
    </row>
    <row r="8" spans="1:6" x14ac:dyDescent="0.25">
      <c r="A8" s="26"/>
      <c r="B8" s="29">
        <v>0</v>
      </c>
      <c r="C8" s="343"/>
      <c r="D8" s="343"/>
    </row>
    <row r="9" spans="1:6" x14ac:dyDescent="0.25">
      <c r="A9" s="26"/>
      <c r="B9" s="29">
        <v>0</v>
      </c>
      <c r="C9" s="343"/>
      <c r="D9" s="343"/>
    </row>
    <row r="10" spans="1:6" x14ac:dyDescent="0.25">
      <c r="A10" s="26"/>
      <c r="B10" s="29">
        <v>0</v>
      </c>
      <c r="C10" s="343"/>
      <c r="D10" s="343"/>
    </row>
    <row r="11" spans="1:6" x14ac:dyDescent="0.25">
      <c r="A11" s="26"/>
      <c r="B11" s="29">
        <v>0</v>
      </c>
      <c r="C11" s="343"/>
      <c r="D11" s="343"/>
    </row>
    <row r="12" spans="1:6" ht="15.75" thickBot="1" x14ac:dyDescent="0.3">
      <c r="A12" s="27"/>
      <c r="B12" s="30">
        <v>0</v>
      </c>
      <c r="C12" s="343"/>
      <c r="D12" s="343"/>
    </row>
    <row r="13" spans="1:6" ht="16.5" thickBot="1" x14ac:dyDescent="0.3">
      <c r="A13" s="184" t="s">
        <v>44</v>
      </c>
      <c r="B13" s="185">
        <f>SUM(B4:B12)</f>
        <v>0</v>
      </c>
      <c r="C13" s="351"/>
      <c r="D13" s="351"/>
    </row>
    <row r="14" spans="1:6" ht="18.75" x14ac:dyDescent="0.3">
      <c r="A14" s="229" t="s">
        <v>45</v>
      </c>
      <c r="B14" s="186" t="s">
        <v>43</v>
      </c>
      <c r="C14" s="342"/>
      <c r="D14" s="342"/>
    </row>
    <row r="15" spans="1:6" x14ac:dyDescent="0.25">
      <c r="A15" s="31" t="s">
        <v>67</v>
      </c>
      <c r="B15" s="28">
        <v>0</v>
      </c>
      <c r="C15" s="340"/>
      <c r="D15" s="340"/>
    </row>
    <row r="16" spans="1:6" x14ac:dyDescent="0.25">
      <c r="A16" s="31"/>
      <c r="B16" s="29">
        <v>0</v>
      </c>
      <c r="C16" s="340"/>
      <c r="D16" s="340"/>
    </row>
    <row r="17" spans="1:4" x14ac:dyDescent="0.25">
      <c r="A17" s="31"/>
      <c r="B17" s="29">
        <v>0</v>
      </c>
      <c r="C17" s="340"/>
      <c r="D17" s="340"/>
    </row>
    <row r="18" spans="1:4" x14ac:dyDescent="0.25">
      <c r="A18" s="24"/>
      <c r="B18" s="29">
        <v>0</v>
      </c>
      <c r="C18" s="340"/>
      <c r="D18" s="340"/>
    </row>
    <row r="19" spans="1:4" x14ac:dyDescent="0.25">
      <c r="A19" s="24"/>
      <c r="B19" s="29">
        <v>0</v>
      </c>
      <c r="C19" s="340"/>
      <c r="D19" s="340"/>
    </row>
    <row r="20" spans="1:4" x14ac:dyDescent="0.25">
      <c r="A20" s="24"/>
      <c r="B20" s="29">
        <v>0</v>
      </c>
      <c r="C20" s="340"/>
      <c r="D20" s="340"/>
    </row>
    <row r="21" spans="1:4" x14ac:dyDescent="0.25">
      <c r="A21" s="24"/>
      <c r="B21" s="29">
        <v>0</v>
      </c>
      <c r="C21" s="340"/>
      <c r="D21" s="340"/>
    </row>
    <row r="22" spans="1:4" x14ac:dyDescent="0.25">
      <c r="A22" s="24"/>
      <c r="B22" s="29">
        <v>0</v>
      </c>
      <c r="C22" s="340"/>
      <c r="D22" s="340"/>
    </row>
    <row r="23" spans="1:4" x14ac:dyDescent="0.25">
      <c r="A23" s="24"/>
      <c r="B23" s="29">
        <v>0</v>
      </c>
      <c r="C23" s="340"/>
      <c r="D23" s="340"/>
    </row>
    <row r="24" spans="1:4" x14ac:dyDescent="0.25">
      <c r="A24" s="24"/>
      <c r="B24" s="29">
        <v>0</v>
      </c>
      <c r="C24" s="340"/>
      <c r="D24" s="340"/>
    </row>
    <row r="25" spans="1:4" x14ac:dyDescent="0.25">
      <c r="A25" s="24"/>
      <c r="B25" s="29">
        <v>0</v>
      </c>
      <c r="C25" s="340"/>
      <c r="D25" s="340"/>
    </row>
    <row r="26" spans="1:4" x14ac:dyDescent="0.25">
      <c r="A26" s="24"/>
      <c r="B26" s="29">
        <v>0</v>
      </c>
      <c r="C26" s="340"/>
      <c r="D26" s="340"/>
    </row>
    <row r="27" spans="1:4" x14ac:dyDescent="0.25">
      <c r="A27" s="24"/>
      <c r="B27" s="29">
        <v>0</v>
      </c>
      <c r="C27" s="340"/>
      <c r="D27" s="340"/>
    </row>
    <row r="28" spans="1:4" ht="15.75" thickBot="1" x14ac:dyDescent="0.3">
      <c r="A28" s="25"/>
      <c r="B28" s="30">
        <v>0</v>
      </c>
      <c r="C28" s="340"/>
      <c r="D28" s="340"/>
    </row>
    <row r="29" spans="1:4" ht="16.5" thickBot="1" x14ac:dyDescent="0.3">
      <c r="A29" s="187" t="s">
        <v>46</v>
      </c>
      <c r="B29" s="188">
        <f>SUM(B15:B28)</f>
        <v>0</v>
      </c>
      <c r="C29" s="340"/>
      <c r="D29" s="340"/>
    </row>
    <row r="30" spans="1:4" ht="19.5" thickBot="1" x14ac:dyDescent="0.35">
      <c r="A30" s="204" t="s">
        <v>146</v>
      </c>
      <c r="B30" s="205">
        <f>SUM(B13,B29)</f>
        <v>0</v>
      </c>
      <c r="C30" s="338"/>
      <c r="D30" s="338"/>
    </row>
    <row r="31" spans="1:4" x14ac:dyDescent="0.25">
      <c r="A31" s="344"/>
      <c r="B31" s="344"/>
      <c r="C31" s="344"/>
      <c r="D31" s="344"/>
    </row>
    <row r="32" spans="1:4" x14ac:dyDescent="0.25">
      <c r="A32" s="345"/>
      <c r="B32" s="345"/>
      <c r="C32" s="345"/>
      <c r="D32" s="345"/>
    </row>
    <row r="33" spans="1:4" ht="15.75" thickBot="1" x14ac:dyDescent="0.3"/>
    <row r="34" spans="1:4" ht="24" thickBot="1" x14ac:dyDescent="0.3">
      <c r="A34" s="346" t="s">
        <v>147</v>
      </c>
      <c r="B34" s="347"/>
      <c r="C34" s="347"/>
      <c r="D34" s="348"/>
    </row>
    <row r="35" spans="1:4" ht="19.5" thickBot="1" x14ac:dyDescent="0.35">
      <c r="A35" s="349" t="s">
        <v>76</v>
      </c>
      <c r="B35" s="350"/>
      <c r="C35" s="330" t="s">
        <v>41</v>
      </c>
      <c r="D35" s="330"/>
    </row>
    <row r="36" spans="1:4" ht="19.5" thickBot="1" x14ac:dyDescent="0.35">
      <c r="A36" s="189" t="s">
        <v>148</v>
      </c>
      <c r="B36" s="181" t="s">
        <v>40</v>
      </c>
      <c r="C36" s="321"/>
      <c r="D36" s="321"/>
    </row>
    <row r="37" spans="1:4" ht="15.75" x14ac:dyDescent="0.25">
      <c r="A37" s="230" t="str">
        <f>'B) Personal Verwaltung'!B3</f>
        <v>Beispiel</v>
      </c>
      <c r="B37" s="62">
        <f>'B) Personal Verwaltung'!G3</f>
        <v>0</v>
      </c>
      <c r="C37" s="321"/>
      <c r="D37" s="321"/>
    </row>
    <row r="38" spans="1:4" ht="15.75" x14ac:dyDescent="0.25">
      <c r="A38" s="230">
        <f>'B) Personal Verwaltung'!B4</f>
        <v>0</v>
      </c>
      <c r="B38" s="62">
        <f>'B) Personal Verwaltung'!G4</f>
        <v>0</v>
      </c>
      <c r="C38" s="321"/>
      <c r="D38" s="321"/>
    </row>
    <row r="39" spans="1:4" ht="15.75" x14ac:dyDescent="0.25">
      <c r="A39" s="230">
        <f>'B) Personal Verwaltung'!B5</f>
        <v>0</v>
      </c>
      <c r="B39" s="62">
        <f>'B) Personal Verwaltung'!G5</f>
        <v>0</v>
      </c>
      <c r="C39" s="321"/>
      <c r="D39" s="321"/>
    </row>
    <row r="40" spans="1:4" ht="15.75" x14ac:dyDescent="0.25">
      <c r="A40" s="230">
        <f>'B) Personal Verwaltung'!B6</f>
        <v>0</v>
      </c>
      <c r="B40" s="62">
        <f>'B) Personal Verwaltung'!G6</f>
        <v>0</v>
      </c>
      <c r="C40" s="321"/>
      <c r="D40" s="321"/>
    </row>
    <row r="41" spans="1:4" ht="15.75" x14ac:dyDescent="0.25">
      <c r="A41" s="230">
        <f>'B) Personal Verwaltung'!B7</f>
        <v>0</v>
      </c>
      <c r="B41" s="62">
        <f>'B) Personal Verwaltung'!G7</f>
        <v>0</v>
      </c>
      <c r="C41" s="321"/>
      <c r="D41" s="321"/>
    </row>
    <row r="42" spans="1:4" ht="15.75" x14ac:dyDescent="0.25">
      <c r="A42" s="230">
        <f>'B) Personal Verwaltung'!B8</f>
        <v>0</v>
      </c>
      <c r="B42" s="62">
        <f>'B) Personal Verwaltung'!G8</f>
        <v>0</v>
      </c>
      <c r="C42" s="321"/>
      <c r="D42" s="321"/>
    </row>
    <row r="43" spans="1:4" ht="15.75" x14ac:dyDescent="0.25">
      <c r="A43" s="230">
        <f>'B) Personal Verwaltung'!B9</f>
        <v>0</v>
      </c>
      <c r="B43" s="62">
        <f>'B) Personal Verwaltung'!G9</f>
        <v>0</v>
      </c>
      <c r="C43" s="321"/>
      <c r="D43" s="321"/>
    </row>
    <row r="44" spans="1:4" ht="15.75" x14ac:dyDescent="0.25">
      <c r="A44" s="230">
        <f>'B) Personal Verwaltung'!B10</f>
        <v>0</v>
      </c>
      <c r="B44" s="62">
        <f>'B) Personal Verwaltung'!G10</f>
        <v>0</v>
      </c>
      <c r="C44" s="321"/>
      <c r="D44" s="321"/>
    </row>
    <row r="45" spans="1:4" ht="15.75" x14ac:dyDescent="0.25">
      <c r="A45" s="230">
        <f>'B) Personal Verwaltung'!B11</f>
        <v>0</v>
      </c>
      <c r="B45" s="62">
        <f>'B) Personal Verwaltung'!G11</f>
        <v>0</v>
      </c>
      <c r="C45" s="339"/>
      <c r="D45" s="339"/>
    </row>
    <row r="46" spans="1:4" ht="16.5" thickBot="1" x14ac:dyDescent="0.3">
      <c r="A46" s="230">
        <f>'B) Personal Verwaltung'!B12</f>
        <v>0</v>
      </c>
      <c r="B46" s="62">
        <f>'B) Personal Verwaltung'!G12</f>
        <v>0</v>
      </c>
      <c r="C46" s="339"/>
      <c r="D46" s="339"/>
    </row>
    <row r="47" spans="1:4" ht="16.5" thickBot="1" x14ac:dyDescent="0.3">
      <c r="A47" s="190" t="s">
        <v>69</v>
      </c>
      <c r="B47" s="191">
        <f>SUM(B37:B46)</f>
        <v>0</v>
      </c>
      <c r="C47" s="321"/>
      <c r="D47" s="321"/>
    </row>
    <row r="48" spans="1:4" ht="19.5" thickBot="1" x14ac:dyDescent="0.35">
      <c r="A48" s="355" t="s">
        <v>75</v>
      </c>
      <c r="B48" s="356"/>
      <c r="C48" s="330" t="s">
        <v>41</v>
      </c>
      <c r="D48" s="330"/>
    </row>
    <row r="49" spans="1:4" ht="15.75" x14ac:dyDescent="0.25">
      <c r="A49" s="231" t="str">
        <f>'C) SACHAUFWAND'!B5</f>
        <v>Beispiel</v>
      </c>
      <c r="B49" s="59">
        <f>'C) SACHAUFWAND'!E5</f>
        <v>0</v>
      </c>
      <c r="C49" s="312"/>
      <c r="D49" s="312"/>
    </row>
    <row r="50" spans="1:4" ht="15.75" x14ac:dyDescent="0.25">
      <c r="A50" s="231">
        <f>'C) SACHAUFWAND'!B6</f>
        <v>0</v>
      </c>
      <c r="B50" s="59">
        <f>'C) SACHAUFWAND'!E6</f>
        <v>0</v>
      </c>
      <c r="C50" s="312"/>
      <c r="D50" s="312"/>
    </row>
    <row r="51" spans="1:4" ht="15.75" x14ac:dyDescent="0.25">
      <c r="A51" s="231">
        <f>'C) SACHAUFWAND'!B7</f>
        <v>0</v>
      </c>
      <c r="B51" s="59">
        <f>'C) SACHAUFWAND'!E7</f>
        <v>0</v>
      </c>
      <c r="C51" s="312"/>
      <c r="D51" s="312"/>
    </row>
    <row r="52" spans="1:4" ht="15.75" x14ac:dyDescent="0.25">
      <c r="A52" s="231">
        <f>'C) SACHAUFWAND'!B8</f>
        <v>0</v>
      </c>
      <c r="B52" s="59">
        <f>'C) SACHAUFWAND'!E8</f>
        <v>0</v>
      </c>
      <c r="C52" s="312"/>
      <c r="D52" s="312"/>
    </row>
    <row r="53" spans="1:4" ht="15.75" x14ac:dyDescent="0.25">
      <c r="A53" s="231">
        <f>'C) SACHAUFWAND'!B9</f>
        <v>0</v>
      </c>
      <c r="B53" s="59">
        <f>'C) SACHAUFWAND'!E9</f>
        <v>0</v>
      </c>
      <c r="C53" s="312"/>
      <c r="D53" s="312"/>
    </row>
    <row r="54" spans="1:4" ht="15.75" x14ac:dyDescent="0.25">
      <c r="A54" s="231">
        <f>'C) SACHAUFWAND'!B10</f>
        <v>0</v>
      </c>
      <c r="B54" s="59">
        <f>'C) SACHAUFWAND'!E10</f>
        <v>0</v>
      </c>
      <c r="C54" s="312"/>
      <c r="D54" s="312"/>
    </row>
    <row r="55" spans="1:4" ht="15.75" x14ac:dyDescent="0.25">
      <c r="A55" s="231">
        <f>'C) SACHAUFWAND'!B11</f>
        <v>0</v>
      </c>
      <c r="B55" s="59">
        <f>'C) SACHAUFWAND'!E11</f>
        <v>0</v>
      </c>
      <c r="C55" s="312"/>
      <c r="D55" s="312"/>
    </row>
    <row r="56" spans="1:4" ht="15.75" x14ac:dyDescent="0.25">
      <c r="A56" s="231">
        <f>'C) SACHAUFWAND'!B12</f>
        <v>0</v>
      </c>
      <c r="B56" s="59">
        <f>'C) SACHAUFWAND'!E12</f>
        <v>0</v>
      </c>
      <c r="C56" s="312"/>
      <c r="D56" s="312"/>
    </row>
    <row r="57" spans="1:4" ht="15.75" x14ac:dyDescent="0.25">
      <c r="A57" s="231">
        <f>'C) SACHAUFWAND'!B13</f>
        <v>0</v>
      </c>
      <c r="B57" s="59">
        <f>'C) SACHAUFWAND'!E13</f>
        <v>0</v>
      </c>
      <c r="C57" s="312"/>
      <c r="D57" s="312"/>
    </row>
    <row r="58" spans="1:4" ht="15.75" x14ac:dyDescent="0.25">
      <c r="A58" s="231">
        <f>'C) SACHAUFWAND'!B14</f>
        <v>0</v>
      </c>
      <c r="B58" s="59">
        <f>'C) SACHAUFWAND'!E14</f>
        <v>0</v>
      </c>
      <c r="C58" s="312"/>
      <c r="D58" s="312"/>
    </row>
    <row r="59" spans="1:4" ht="15.75" x14ac:dyDescent="0.25">
      <c r="A59" s="231">
        <f>'C) SACHAUFWAND'!B15</f>
        <v>0</v>
      </c>
      <c r="B59" s="59">
        <f>'C) SACHAUFWAND'!E15</f>
        <v>0</v>
      </c>
      <c r="C59" s="312"/>
      <c r="D59" s="312"/>
    </row>
    <row r="60" spans="1:4" ht="15.75" x14ac:dyDescent="0.25">
      <c r="A60" s="231">
        <f>'C) SACHAUFWAND'!B16</f>
        <v>0</v>
      </c>
      <c r="B60" s="59">
        <f>'C) SACHAUFWAND'!E16</f>
        <v>0</v>
      </c>
      <c r="C60" s="312"/>
      <c r="D60" s="312"/>
    </row>
    <row r="61" spans="1:4" ht="15.75" x14ac:dyDescent="0.25">
      <c r="A61" s="231">
        <f>'C) SACHAUFWAND'!B17</f>
        <v>0</v>
      </c>
      <c r="B61" s="59">
        <f>'C) SACHAUFWAND'!E17</f>
        <v>0</v>
      </c>
      <c r="C61" s="312"/>
      <c r="D61" s="312"/>
    </row>
    <row r="62" spans="1:4" ht="15.75" x14ac:dyDescent="0.25">
      <c r="A62" s="231">
        <f>'C) SACHAUFWAND'!B18</f>
        <v>0</v>
      </c>
      <c r="B62" s="59">
        <f>'C) SACHAUFWAND'!E18</f>
        <v>0</v>
      </c>
      <c r="C62" s="312"/>
      <c r="D62" s="312"/>
    </row>
    <row r="63" spans="1:4" ht="15.75" x14ac:dyDescent="0.25">
      <c r="A63" s="231">
        <f>'C) SACHAUFWAND'!B19</f>
        <v>0</v>
      </c>
      <c r="B63" s="59">
        <f>'C) SACHAUFWAND'!E19</f>
        <v>0</v>
      </c>
      <c r="C63" s="312"/>
      <c r="D63" s="312"/>
    </row>
    <row r="64" spans="1:4" ht="15.75" x14ac:dyDescent="0.25">
      <c r="A64" s="231">
        <f>'C) SACHAUFWAND'!B20</f>
        <v>0</v>
      </c>
      <c r="B64" s="59">
        <f>'C) SACHAUFWAND'!E20</f>
        <v>0</v>
      </c>
      <c r="C64" s="312"/>
      <c r="D64" s="312"/>
    </row>
    <row r="65" spans="1:4" ht="15.75" x14ac:dyDescent="0.25">
      <c r="A65" s="231">
        <f>'C) SACHAUFWAND'!B21</f>
        <v>0</v>
      </c>
      <c r="B65" s="59">
        <f>'C) SACHAUFWAND'!E21</f>
        <v>0</v>
      </c>
      <c r="C65" s="312"/>
      <c r="D65" s="312"/>
    </row>
    <row r="66" spans="1:4" ht="15.75" x14ac:dyDescent="0.25">
      <c r="A66" s="231">
        <f>'C) SACHAUFWAND'!B22</f>
        <v>0</v>
      </c>
      <c r="B66" s="59">
        <f>'C) SACHAUFWAND'!E22</f>
        <v>0</v>
      </c>
      <c r="C66" s="312"/>
      <c r="D66" s="312"/>
    </row>
    <row r="67" spans="1:4" ht="15.75" x14ac:dyDescent="0.25">
      <c r="A67" s="231">
        <f>'C) SACHAUFWAND'!B23</f>
        <v>0</v>
      </c>
      <c r="B67" s="59">
        <f>'C) SACHAUFWAND'!E23</f>
        <v>0</v>
      </c>
      <c r="C67" s="312"/>
      <c r="D67" s="312"/>
    </row>
    <row r="68" spans="1:4" ht="16.5" thickBot="1" x14ac:dyDescent="0.3">
      <c r="A68" s="231">
        <f>'C) SACHAUFWAND'!B24</f>
        <v>0</v>
      </c>
      <c r="B68" s="59">
        <f>'C) SACHAUFWAND'!E24</f>
        <v>0</v>
      </c>
      <c r="C68" s="312"/>
      <c r="D68" s="312"/>
    </row>
    <row r="69" spans="1:4" ht="16.5" thickBot="1" x14ac:dyDescent="0.3">
      <c r="A69" s="192" t="s">
        <v>49</v>
      </c>
      <c r="B69" s="193">
        <f>SUM(B49:B68)</f>
        <v>0</v>
      </c>
      <c r="C69" s="321"/>
      <c r="D69" s="321"/>
    </row>
    <row r="70" spans="1:4" ht="21.75" thickBot="1" x14ac:dyDescent="0.4">
      <c r="A70" s="232" t="s">
        <v>50</v>
      </c>
      <c r="B70" s="233">
        <f>B69+B47</f>
        <v>0</v>
      </c>
      <c r="C70" s="321"/>
      <c r="D70" s="321"/>
    </row>
    <row r="71" spans="1:4" ht="16.5" thickBot="1" x14ac:dyDescent="0.3">
      <c r="A71" s="357"/>
      <c r="B71" s="357"/>
      <c r="C71" s="357"/>
      <c r="D71" s="357"/>
    </row>
    <row r="72" spans="1:4" ht="24" thickBot="1" x14ac:dyDescent="0.3">
      <c r="A72" s="358" t="s">
        <v>149</v>
      </c>
      <c r="B72" s="359"/>
      <c r="C72" s="359"/>
      <c r="D72" s="360"/>
    </row>
    <row r="73" spans="1:4" ht="19.5" thickBot="1" x14ac:dyDescent="0.35">
      <c r="A73" s="361" t="s">
        <v>150</v>
      </c>
      <c r="B73" s="361"/>
      <c r="C73" s="320" t="s">
        <v>41</v>
      </c>
      <c r="D73" s="320"/>
    </row>
    <row r="74" spans="1:4" ht="22.5" customHeight="1" thickBot="1" x14ac:dyDescent="0.35">
      <c r="A74" s="194" t="s">
        <v>148</v>
      </c>
      <c r="B74" s="194" t="s">
        <v>40</v>
      </c>
      <c r="C74" s="321"/>
      <c r="D74" s="321"/>
    </row>
    <row r="75" spans="1:4" ht="15.75" x14ac:dyDescent="0.25">
      <c r="A75" s="234" t="str">
        <f>'A) Personal Künstlerisch'!B4</f>
        <v xml:space="preserve">Beispiel </v>
      </c>
      <c r="B75" s="195">
        <f>'A) Personal Künstlerisch'!H4</f>
        <v>0</v>
      </c>
      <c r="C75" s="312"/>
      <c r="D75" s="312"/>
    </row>
    <row r="76" spans="1:4" ht="15.75" x14ac:dyDescent="0.25">
      <c r="A76" s="234">
        <f>'A) Personal Künstlerisch'!B5</f>
        <v>0</v>
      </c>
      <c r="B76" s="196">
        <f>'A) Personal Künstlerisch'!H5</f>
        <v>0</v>
      </c>
      <c r="C76" s="312"/>
      <c r="D76" s="312"/>
    </row>
    <row r="77" spans="1:4" ht="15.75" x14ac:dyDescent="0.25">
      <c r="A77" s="234">
        <f>'A) Personal Künstlerisch'!B6</f>
        <v>0</v>
      </c>
      <c r="B77" s="196">
        <f>'A) Personal Künstlerisch'!H6</f>
        <v>0</v>
      </c>
      <c r="C77" s="312"/>
      <c r="D77" s="312"/>
    </row>
    <row r="78" spans="1:4" ht="15.75" x14ac:dyDescent="0.25">
      <c r="A78" s="234">
        <f>'A) Personal Künstlerisch'!B7</f>
        <v>0</v>
      </c>
      <c r="B78" s="196">
        <f>'A) Personal Künstlerisch'!H7</f>
        <v>0</v>
      </c>
      <c r="C78" s="312"/>
      <c r="D78" s="312"/>
    </row>
    <row r="79" spans="1:4" ht="15.75" x14ac:dyDescent="0.25">
      <c r="A79" s="234">
        <f>'A) Personal Künstlerisch'!B8</f>
        <v>0</v>
      </c>
      <c r="B79" s="196">
        <f>'A) Personal Künstlerisch'!H8</f>
        <v>0</v>
      </c>
      <c r="C79" s="312"/>
      <c r="D79" s="312"/>
    </row>
    <row r="80" spans="1:4" ht="15.75" x14ac:dyDescent="0.25">
      <c r="A80" s="234">
        <f>'A) Personal Künstlerisch'!B9</f>
        <v>0</v>
      </c>
      <c r="B80" s="196">
        <f>'A) Personal Künstlerisch'!H9</f>
        <v>0</v>
      </c>
      <c r="C80" s="312"/>
      <c r="D80" s="312"/>
    </row>
    <row r="81" spans="1:4" ht="15.75" x14ac:dyDescent="0.25">
      <c r="A81" s="234">
        <f>'A) Personal Künstlerisch'!B10</f>
        <v>0</v>
      </c>
      <c r="B81" s="196">
        <f>'A) Personal Künstlerisch'!H10</f>
        <v>0</v>
      </c>
      <c r="C81" s="312"/>
      <c r="D81" s="312"/>
    </row>
    <row r="82" spans="1:4" ht="15.75" customHeight="1" x14ac:dyDescent="0.25">
      <c r="A82" s="234">
        <f>'A) Personal Künstlerisch'!B11</f>
        <v>0</v>
      </c>
      <c r="B82" s="235">
        <f>'A) Personal Künstlerisch'!H11</f>
        <v>0</v>
      </c>
      <c r="C82" s="312"/>
      <c r="D82" s="312"/>
    </row>
    <row r="83" spans="1:4" ht="15.75" customHeight="1" x14ac:dyDescent="0.25">
      <c r="A83" s="234">
        <f>'A) Personal Künstlerisch'!B12</f>
        <v>0</v>
      </c>
      <c r="B83" s="235">
        <f>'A) Personal Künstlerisch'!H12</f>
        <v>0</v>
      </c>
      <c r="C83" s="334"/>
      <c r="D83" s="335"/>
    </row>
    <row r="84" spans="1:4" ht="18" customHeight="1" thickBot="1" x14ac:dyDescent="0.3">
      <c r="A84" s="234">
        <f>'A) Personal Künstlerisch'!B13</f>
        <v>0</v>
      </c>
      <c r="B84" s="236">
        <f>'A) Personal Künstlerisch'!H13</f>
        <v>0</v>
      </c>
      <c r="C84" s="336"/>
      <c r="D84" s="337"/>
    </row>
    <row r="85" spans="1:4" ht="19.5" thickBot="1" x14ac:dyDescent="0.35">
      <c r="A85" s="361" t="s">
        <v>151</v>
      </c>
      <c r="B85" s="362"/>
      <c r="C85" s="336"/>
      <c r="D85" s="337"/>
    </row>
    <row r="86" spans="1:4" ht="15.75" x14ac:dyDescent="0.25">
      <c r="A86" s="234" t="str">
        <f>'A) Personal Künstlerisch'!B30</f>
        <v>Beispiel</v>
      </c>
      <c r="B86" s="235">
        <f>'A) Personal Künstlerisch'!H30</f>
        <v>0</v>
      </c>
      <c r="C86" s="336"/>
      <c r="D86" s="337"/>
    </row>
    <row r="87" spans="1:4" ht="15.75" x14ac:dyDescent="0.25">
      <c r="A87" s="234">
        <f>'A) Personal Künstlerisch'!B31</f>
        <v>0</v>
      </c>
      <c r="B87" s="235">
        <f>'A) Personal Künstlerisch'!H31</f>
        <v>0</v>
      </c>
      <c r="C87" s="334"/>
      <c r="D87" s="335"/>
    </row>
    <row r="88" spans="1:4" ht="15.75" x14ac:dyDescent="0.25">
      <c r="A88" s="234">
        <f>'A) Personal Künstlerisch'!B32</f>
        <v>0</v>
      </c>
      <c r="B88" s="235">
        <f>'A) Personal Künstlerisch'!H32</f>
        <v>0</v>
      </c>
      <c r="C88" s="334"/>
      <c r="D88" s="335"/>
    </row>
    <row r="89" spans="1:4" ht="15.75" x14ac:dyDescent="0.25">
      <c r="A89" s="234">
        <f>'A) Personal Künstlerisch'!B33</f>
        <v>0</v>
      </c>
      <c r="B89" s="235">
        <f>'A) Personal Künstlerisch'!H33</f>
        <v>0</v>
      </c>
      <c r="C89" s="334"/>
      <c r="D89" s="335"/>
    </row>
    <row r="90" spans="1:4" ht="15.75" x14ac:dyDescent="0.25">
      <c r="A90" s="234">
        <f>'A) Personal Künstlerisch'!B34</f>
        <v>0</v>
      </c>
      <c r="B90" s="235">
        <f>'A) Personal Künstlerisch'!H34</f>
        <v>0</v>
      </c>
      <c r="C90" s="334"/>
      <c r="D90" s="335"/>
    </row>
    <row r="91" spans="1:4" ht="15.75" x14ac:dyDescent="0.25">
      <c r="A91" s="234">
        <f>'A) Personal Künstlerisch'!B35</f>
        <v>0</v>
      </c>
      <c r="B91" s="235">
        <f>'A) Personal Künstlerisch'!H35</f>
        <v>0</v>
      </c>
      <c r="C91" s="334"/>
      <c r="D91" s="335"/>
    </row>
    <row r="92" spans="1:4" ht="15.75" x14ac:dyDescent="0.25">
      <c r="A92" s="234">
        <f>'A) Personal Künstlerisch'!B36</f>
        <v>0</v>
      </c>
      <c r="B92" s="235">
        <f>'A) Personal Künstlerisch'!H36</f>
        <v>0</v>
      </c>
      <c r="C92" s="334"/>
      <c r="D92" s="335"/>
    </row>
    <row r="93" spans="1:4" ht="15.75" x14ac:dyDescent="0.25">
      <c r="A93" s="234">
        <f>'A) Personal Künstlerisch'!B37</f>
        <v>0</v>
      </c>
      <c r="B93" s="235">
        <f>'A) Personal Künstlerisch'!H37</f>
        <v>0</v>
      </c>
      <c r="C93" s="334"/>
      <c r="D93" s="335"/>
    </row>
    <row r="94" spans="1:4" ht="15.75" x14ac:dyDescent="0.25">
      <c r="A94" s="234">
        <f>'A) Personal Künstlerisch'!B38</f>
        <v>0</v>
      </c>
      <c r="B94" s="235">
        <f>'A) Personal Künstlerisch'!H38</f>
        <v>0</v>
      </c>
      <c r="C94" s="312"/>
      <c r="D94" s="312"/>
    </row>
    <row r="95" spans="1:4" ht="16.5" thickBot="1" x14ac:dyDescent="0.3">
      <c r="A95" s="234">
        <f>'A) Personal Künstlerisch'!B39</f>
        <v>0</v>
      </c>
      <c r="B95" s="235">
        <f>'A) Personal Künstlerisch'!H39</f>
        <v>0</v>
      </c>
      <c r="C95" s="312"/>
      <c r="D95" s="312"/>
    </row>
    <row r="96" spans="1:4" ht="16.5" thickBot="1" x14ac:dyDescent="0.3">
      <c r="A96" s="197" t="s">
        <v>47</v>
      </c>
      <c r="B96" s="198">
        <f>SUM(B75:B95)</f>
        <v>0</v>
      </c>
      <c r="C96" s="312"/>
      <c r="D96" s="312"/>
    </row>
    <row r="97" spans="1:4" ht="19.5" thickBot="1" x14ac:dyDescent="0.35">
      <c r="A97" s="363" t="s">
        <v>75</v>
      </c>
      <c r="B97" s="364"/>
      <c r="C97" s="330" t="s">
        <v>41</v>
      </c>
      <c r="D97" s="330"/>
    </row>
    <row r="98" spans="1:4" ht="15.75" x14ac:dyDescent="0.25">
      <c r="A98" s="237" t="str">
        <f>'C) SACHAUFWAND'!B29</f>
        <v>Beispiel</v>
      </c>
      <c r="B98" s="46">
        <f>'C) SACHAUFWAND'!E29</f>
        <v>0</v>
      </c>
      <c r="C98" s="312"/>
      <c r="D98" s="312"/>
    </row>
    <row r="99" spans="1:4" ht="15.75" x14ac:dyDescent="0.25">
      <c r="A99" s="237">
        <f>'C) SACHAUFWAND'!B30</f>
        <v>0</v>
      </c>
      <c r="B99" s="47">
        <f>'C) SACHAUFWAND'!E30</f>
        <v>0</v>
      </c>
      <c r="C99" s="312"/>
      <c r="D99" s="312"/>
    </row>
    <row r="100" spans="1:4" ht="15.75" x14ac:dyDescent="0.25">
      <c r="A100" s="237">
        <f>'C) SACHAUFWAND'!B31</f>
        <v>0</v>
      </c>
      <c r="B100" s="47">
        <f>'C) SACHAUFWAND'!E31</f>
        <v>0</v>
      </c>
      <c r="C100" s="312"/>
      <c r="D100" s="312"/>
    </row>
    <row r="101" spans="1:4" ht="15.75" x14ac:dyDescent="0.25">
      <c r="A101" s="237">
        <f>'C) SACHAUFWAND'!B32</f>
        <v>0</v>
      </c>
      <c r="B101" s="47">
        <f>'C) SACHAUFWAND'!E32</f>
        <v>0</v>
      </c>
      <c r="C101" s="312"/>
      <c r="D101" s="312"/>
    </row>
    <row r="102" spans="1:4" ht="15.75" x14ac:dyDescent="0.25">
      <c r="A102" s="237">
        <f>'C) SACHAUFWAND'!B33</f>
        <v>0</v>
      </c>
      <c r="B102" s="47">
        <f>'C) SACHAUFWAND'!E33</f>
        <v>0</v>
      </c>
      <c r="C102" s="312"/>
      <c r="D102" s="312"/>
    </row>
    <row r="103" spans="1:4" ht="15.75" x14ac:dyDescent="0.25">
      <c r="A103" s="237">
        <f>'C) SACHAUFWAND'!B34</f>
        <v>0</v>
      </c>
      <c r="B103" s="47">
        <f>'C) SACHAUFWAND'!E34</f>
        <v>0</v>
      </c>
      <c r="C103" s="312"/>
      <c r="D103" s="312"/>
    </row>
    <row r="104" spans="1:4" ht="15.75" x14ac:dyDescent="0.25">
      <c r="A104" s="237">
        <f>'C) SACHAUFWAND'!B35</f>
        <v>0</v>
      </c>
      <c r="B104" s="47">
        <f>'C) SACHAUFWAND'!E35</f>
        <v>0</v>
      </c>
      <c r="C104" s="312"/>
      <c r="D104" s="312"/>
    </row>
    <row r="105" spans="1:4" ht="15.75" x14ac:dyDescent="0.25">
      <c r="A105" s="237">
        <f>'C) SACHAUFWAND'!B36</f>
        <v>0</v>
      </c>
      <c r="B105" s="47">
        <f>'C) SACHAUFWAND'!E36</f>
        <v>0</v>
      </c>
      <c r="C105" s="312"/>
      <c r="D105" s="312"/>
    </row>
    <row r="106" spans="1:4" ht="15.75" x14ac:dyDescent="0.25">
      <c r="A106" s="237">
        <f>'C) SACHAUFWAND'!B37</f>
        <v>0</v>
      </c>
      <c r="B106" s="47">
        <f>'C) SACHAUFWAND'!E37</f>
        <v>0</v>
      </c>
      <c r="C106" s="312"/>
      <c r="D106" s="312"/>
    </row>
    <row r="107" spans="1:4" ht="15.75" x14ac:dyDescent="0.25">
      <c r="A107" s="237">
        <f>'C) SACHAUFWAND'!B38</f>
        <v>0</v>
      </c>
      <c r="B107" s="47">
        <f>'C) SACHAUFWAND'!E38</f>
        <v>0</v>
      </c>
      <c r="C107" s="312"/>
      <c r="D107" s="312"/>
    </row>
    <row r="108" spans="1:4" ht="15.75" x14ac:dyDescent="0.25">
      <c r="A108" s="237">
        <f>'C) SACHAUFWAND'!B39</f>
        <v>0</v>
      </c>
      <c r="B108" s="47">
        <f>'C) SACHAUFWAND'!E39</f>
        <v>0</v>
      </c>
      <c r="C108" s="312"/>
      <c r="D108" s="312"/>
    </row>
    <row r="109" spans="1:4" ht="15.75" x14ac:dyDescent="0.25">
      <c r="A109" s="237">
        <f>'C) SACHAUFWAND'!B40</f>
        <v>0</v>
      </c>
      <c r="B109" s="47">
        <f>'C) SACHAUFWAND'!E40</f>
        <v>0</v>
      </c>
      <c r="C109" s="312"/>
      <c r="D109" s="312"/>
    </row>
    <row r="110" spans="1:4" ht="15.75" x14ac:dyDescent="0.25">
      <c r="A110" s="237">
        <f>'C) SACHAUFWAND'!B41</f>
        <v>0</v>
      </c>
      <c r="B110" s="47">
        <f>'C) SACHAUFWAND'!E41</f>
        <v>0</v>
      </c>
      <c r="C110" s="312"/>
      <c r="D110" s="312"/>
    </row>
    <row r="111" spans="1:4" ht="15.75" x14ac:dyDescent="0.25">
      <c r="A111" s="237">
        <f>'C) SACHAUFWAND'!B42</f>
        <v>0</v>
      </c>
      <c r="B111" s="47">
        <f>'C) SACHAUFWAND'!E42</f>
        <v>0</v>
      </c>
      <c r="C111" s="312"/>
      <c r="D111" s="312"/>
    </row>
    <row r="112" spans="1:4" ht="15.75" x14ac:dyDescent="0.25">
      <c r="A112" s="237">
        <f>'C) SACHAUFWAND'!B43</f>
        <v>0</v>
      </c>
      <c r="B112" s="47">
        <f>'C) SACHAUFWAND'!E43</f>
        <v>0</v>
      </c>
      <c r="C112" s="312"/>
      <c r="D112" s="312"/>
    </row>
    <row r="113" spans="1:5" ht="15.75" x14ac:dyDescent="0.25">
      <c r="A113" s="237">
        <f>'C) SACHAUFWAND'!B44</f>
        <v>0</v>
      </c>
      <c r="B113" s="47">
        <f>'C) SACHAUFWAND'!E44</f>
        <v>0</v>
      </c>
      <c r="C113" s="312"/>
      <c r="D113" s="312"/>
    </row>
    <row r="114" spans="1:5" ht="15.75" x14ac:dyDescent="0.25">
      <c r="A114" s="237">
        <f>'C) SACHAUFWAND'!B45</f>
        <v>0</v>
      </c>
      <c r="B114" s="47">
        <f>'C) SACHAUFWAND'!E45</f>
        <v>0</v>
      </c>
      <c r="C114" s="312"/>
      <c r="D114" s="312"/>
    </row>
    <row r="115" spans="1:5" ht="15.75" x14ac:dyDescent="0.25">
      <c r="A115" s="237">
        <f>'C) SACHAUFWAND'!B46</f>
        <v>0</v>
      </c>
      <c r="B115" s="47">
        <f>'C) SACHAUFWAND'!E46</f>
        <v>0</v>
      </c>
      <c r="C115" s="312"/>
      <c r="D115" s="312"/>
    </row>
    <row r="116" spans="1:5" ht="15.75" x14ac:dyDescent="0.25">
      <c r="A116" s="237">
        <f>'C) SACHAUFWAND'!B47</f>
        <v>0</v>
      </c>
      <c r="B116" s="47">
        <f>'C) SACHAUFWAND'!E47</f>
        <v>0</v>
      </c>
      <c r="C116" s="312"/>
      <c r="D116" s="312"/>
    </row>
    <row r="117" spans="1:5" ht="16.5" thickBot="1" x14ac:dyDescent="0.3">
      <c r="A117" s="237">
        <f>'C) SACHAUFWAND'!B48</f>
        <v>0</v>
      </c>
      <c r="B117" s="47">
        <f>'C) SACHAUFWAND'!E48</f>
        <v>0</v>
      </c>
      <c r="C117" s="365"/>
      <c r="D117" s="366"/>
    </row>
    <row r="118" spans="1:5" ht="16.5" thickBot="1" x14ac:dyDescent="0.3">
      <c r="A118" s="16" t="s">
        <v>49</v>
      </c>
      <c r="B118" s="17">
        <f>SUM(B98:B117)</f>
        <v>0</v>
      </c>
      <c r="C118" s="321"/>
      <c r="D118" s="352"/>
    </row>
    <row r="119" spans="1:5" ht="21.75" thickBot="1" x14ac:dyDescent="0.4">
      <c r="A119" s="238" t="s">
        <v>51</v>
      </c>
      <c r="B119" s="239">
        <f>B118+B96</f>
        <v>0</v>
      </c>
      <c r="C119" s="321"/>
      <c r="D119" s="352"/>
    </row>
    <row r="120" spans="1:5" ht="15.75" thickBot="1" x14ac:dyDescent="0.3">
      <c r="C120" s="179"/>
      <c r="D120" s="199"/>
    </row>
    <row r="121" spans="1:5" ht="24" thickBot="1" x14ac:dyDescent="0.4">
      <c r="A121" s="240" t="s">
        <v>152</v>
      </c>
      <c r="B121" s="241">
        <f>B119+B70</f>
        <v>0</v>
      </c>
      <c r="C121" s="200"/>
      <c r="D121" s="201"/>
    </row>
    <row r="122" spans="1:5" ht="24" thickBot="1" x14ac:dyDescent="0.3">
      <c r="A122" s="242" t="s">
        <v>52</v>
      </c>
      <c r="B122" s="243">
        <f>B30-B121</f>
        <v>0</v>
      </c>
      <c r="C122" s="202"/>
      <c r="D122" s="203"/>
    </row>
    <row r="123" spans="1:5" x14ac:dyDescent="0.25">
      <c r="A123" s="353"/>
      <c r="B123" s="353"/>
      <c r="C123" s="353"/>
      <c r="D123" s="353"/>
      <c r="E123" s="199"/>
    </row>
    <row r="124" spans="1:5" ht="25.5" customHeight="1" x14ac:dyDescent="0.25">
      <c r="A124" s="353"/>
      <c r="B124" s="353"/>
      <c r="C124" s="353"/>
      <c r="D124" s="353"/>
      <c r="E124" s="199"/>
    </row>
    <row r="125" spans="1:5" x14ac:dyDescent="0.25">
      <c r="A125" s="354"/>
      <c r="B125" s="354"/>
      <c r="C125" s="354"/>
      <c r="D125" s="354"/>
      <c r="E125" s="199"/>
    </row>
    <row r="126" spans="1:5" ht="35.25" customHeight="1" x14ac:dyDescent="0.25">
      <c r="D126" s="199"/>
      <c r="E126" s="199"/>
    </row>
    <row r="127" spans="1:5" ht="31.5" customHeight="1" x14ac:dyDescent="0.25">
      <c r="E127" s="199"/>
    </row>
    <row r="128" spans="1:5" x14ac:dyDescent="0.25"/>
    <row r="129" x14ac:dyDescent="0.25"/>
    <row r="130" x14ac:dyDescent="0.25"/>
    <row r="131" x14ac:dyDescent="0.25"/>
    <row r="132" x14ac:dyDescent="0.25"/>
    <row r="133" x14ac:dyDescent="0.25"/>
    <row r="134" x14ac:dyDescent="0.25"/>
    <row r="135" x14ac:dyDescent="0.25"/>
    <row r="136"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sheetData>
  <sheetProtection formatCells="0" formatColumns="0" formatRows="0" sort="0" autoFilter="0"/>
  <mergeCells count="126">
    <mergeCell ref="C118:D118"/>
    <mergeCell ref="C119:D119"/>
    <mergeCell ref="A123:D123"/>
    <mergeCell ref="A124:D124"/>
    <mergeCell ref="A125:D125"/>
    <mergeCell ref="A48:B48"/>
    <mergeCell ref="A71:D71"/>
    <mergeCell ref="A72:D72"/>
    <mergeCell ref="A73:B73"/>
    <mergeCell ref="C76:D76"/>
    <mergeCell ref="C77:D77"/>
    <mergeCell ref="A85:B85"/>
    <mergeCell ref="A97:B97"/>
    <mergeCell ref="C117:D117"/>
    <mergeCell ref="C50:D50"/>
    <mergeCell ref="C51:D51"/>
    <mergeCell ref="C52:D52"/>
    <mergeCell ref="C53:D53"/>
    <mergeCell ref="C54:D54"/>
    <mergeCell ref="C55:D55"/>
    <mergeCell ref="C62:D62"/>
    <mergeCell ref="C63:D63"/>
    <mergeCell ref="C64:D64"/>
    <mergeCell ref="C65:D65"/>
    <mergeCell ref="C2:D2"/>
    <mergeCell ref="C3:D3"/>
    <mergeCell ref="C4:D4"/>
    <mergeCell ref="C5:D5"/>
    <mergeCell ref="C6:D6"/>
    <mergeCell ref="A31:D31"/>
    <mergeCell ref="A32:D32"/>
    <mergeCell ref="A34:D34"/>
    <mergeCell ref="A35:B35"/>
    <mergeCell ref="C12:D12"/>
    <mergeCell ref="C13:D13"/>
    <mergeCell ref="C14:D14"/>
    <mergeCell ref="C15:D15"/>
    <mergeCell ref="C16:D16"/>
    <mergeCell ref="C17:D17"/>
    <mergeCell ref="C7:D7"/>
    <mergeCell ref="C8:D8"/>
    <mergeCell ref="C9:D9"/>
    <mergeCell ref="C10:D10"/>
    <mergeCell ref="C11:D11"/>
    <mergeCell ref="C24:D24"/>
    <mergeCell ref="C25:D25"/>
    <mergeCell ref="C26:D26"/>
    <mergeCell ref="C27:D27"/>
    <mergeCell ref="C28:D28"/>
    <mergeCell ref="C29:D29"/>
    <mergeCell ref="C18:D18"/>
    <mergeCell ref="C19:D19"/>
    <mergeCell ref="C20:D20"/>
    <mergeCell ref="C21:D21"/>
    <mergeCell ref="C22:D22"/>
    <mergeCell ref="C23:D23"/>
    <mergeCell ref="C40:D40"/>
    <mergeCell ref="C41:D41"/>
    <mergeCell ref="C30:D30"/>
    <mergeCell ref="C35:D35"/>
    <mergeCell ref="C36:D36"/>
    <mergeCell ref="C37:D37"/>
    <mergeCell ref="C38:D38"/>
    <mergeCell ref="C39:D39"/>
    <mergeCell ref="C48:D48"/>
    <mergeCell ref="C49:D49"/>
    <mergeCell ref="C42:D42"/>
    <mergeCell ref="C43:D43"/>
    <mergeCell ref="C44:D44"/>
    <mergeCell ref="C45:D45"/>
    <mergeCell ref="C46:D46"/>
    <mergeCell ref="C47:D47"/>
    <mergeCell ref="C66:D66"/>
    <mergeCell ref="C75:D75"/>
    <mergeCell ref="C78:D78"/>
    <mergeCell ref="C79:D79"/>
    <mergeCell ref="C67:D67"/>
    <mergeCell ref="C56:D56"/>
    <mergeCell ref="C57:D57"/>
    <mergeCell ref="C58:D58"/>
    <mergeCell ref="C59:D59"/>
    <mergeCell ref="C60:D60"/>
    <mergeCell ref="C61:D61"/>
    <mergeCell ref="C74:D74"/>
    <mergeCell ref="C68:D68"/>
    <mergeCell ref="C69:D69"/>
    <mergeCell ref="C70:D70"/>
    <mergeCell ref="C73:D73"/>
    <mergeCell ref="C106:D106"/>
    <mergeCell ref="C107:D107"/>
    <mergeCell ref="C87:D87"/>
    <mergeCell ref="C88:D88"/>
    <mergeCell ref="C89:D89"/>
    <mergeCell ref="C90:D90"/>
    <mergeCell ref="C91:D91"/>
    <mergeCell ref="C92:D92"/>
    <mergeCell ref="C80:D80"/>
    <mergeCell ref="C81:D81"/>
    <mergeCell ref="C83:D83"/>
    <mergeCell ref="C84:D84"/>
    <mergeCell ref="C85:D85"/>
    <mergeCell ref="C86:D86"/>
    <mergeCell ref="C116:D116"/>
    <mergeCell ref="A1:D1"/>
    <mergeCell ref="C82:D82"/>
    <mergeCell ref="C115:D115"/>
    <mergeCell ref="C109:D109"/>
    <mergeCell ref="C110:D110"/>
    <mergeCell ref="C111:D111"/>
    <mergeCell ref="C112:D112"/>
    <mergeCell ref="C113:D113"/>
    <mergeCell ref="C114:D114"/>
    <mergeCell ref="C108:D108"/>
    <mergeCell ref="C97:D97"/>
    <mergeCell ref="C98:D98"/>
    <mergeCell ref="C99:D99"/>
    <mergeCell ref="C100:D100"/>
    <mergeCell ref="C101:D101"/>
    <mergeCell ref="C102:D102"/>
    <mergeCell ref="C93:D93"/>
    <mergeCell ref="C94:D94"/>
    <mergeCell ref="C95:D95"/>
    <mergeCell ref="C96:D96"/>
    <mergeCell ref="C103:D103"/>
    <mergeCell ref="C104:D104"/>
    <mergeCell ref="C105:D105"/>
  </mergeCells>
  <phoneticPr fontId="15" type="noConversion"/>
  <conditionalFormatting sqref="A75:A84 A86:A95">
    <cfRule type="cellIs" dxfId="0" priority="1" operator="equal">
      <formula>0</formula>
    </cfRule>
  </conditionalFormatting>
  <pageMargins left="0.70866141732283472" right="0.70866141732283472" top="0.62992125984251968" bottom="0.78740157480314965" header="0.31496062992125984" footer="0.31496062992125984"/>
  <pageSetup paperSize="9" scale="66" firstPageNumber="0" fitToHeight="3" orientation="landscape" horizontalDpi="300" verticalDpi="300" r:id="rId1"/>
  <headerFooter alignWithMargins="0">
    <oddHeader>&amp;A</oddHeader>
    <oddFooter>&amp;LService Kalkulationstool 2020 Version 2&amp;Cc/o IG Freie Theaterarbeit 
Gumpendorfer Straße 63B, A - 1060 WIen&amp;R&amp;P</oddFooter>
  </headerFooter>
  <rowBreaks count="2" manualBreakCount="2">
    <brk id="36" max="3" man="1"/>
    <brk id="7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BA12-C758-4AA9-904E-4F4931CB34D2}">
  <sheetPr codeName="Tabelle7"/>
  <dimension ref="A1:P47"/>
  <sheetViews>
    <sheetView zoomScale="78" zoomScaleNormal="70" workbookViewId="0">
      <selection activeCell="B5" sqref="B5"/>
    </sheetView>
  </sheetViews>
  <sheetFormatPr baseColWidth="10" defaultColWidth="10.85546875" defaultRowHeight="12.75" x14ac:dyDescent="0.2"/>
  <cols>
    <col min="1" max="1" width="26.42578125" style="92" customWidth="1"/>
    <col min="2" max="2" width="20.28515625" style="92" customWidth="1"/>
    <col min="3" max="3" width="23.140625" style="92" customWidth="1"/>
    <col min="4" max="4" width="24" style="92" customWidth="1"/>
    <col min="5" max="5" width="23.42578125" style="92" customWidth="1"/>
    <col min="6" max="6" width="32.85546875" style="92" customWidth="1"/>
    <col min="7" max="7" width="17.85546875" style="92" customWidth="1"/>
    <col min="8" max="8" width="15.42578125" style="92" customWidth="1"/>
    <col min="9" max="12" width="10.85546875" style="92"/>
    <col min="13" max="13" width="14" style="92" customWidth="1"/>
    <col min="14" max="16384" width="10.85546875" style="92"/>
  </cols>
  <sheetData>
    <row r="1" spans="1:16" ht="19.5" customHeight="1" x14ac:dyDescent="0.2">
      <c r="A1" s="250"/>
      <c r="B1" s="250"/>
      <c r="C1" s="250"/>
      <c r="D1" s="250"/>
      <c r="E1" s="250"/>
      <c r="F1" s="250"/>
      <c r="G1" s="250"/>
      <c r="H1" s="250"/>
      <c r="I1" s="250"/>
    </row>
    <row r="2" spans="1:16" ht="60.75" customHeight="1" thickBot="1" x14ac:dyDescent="0.25">
      <c r="A2" s="259" t="s">
        <v>130</v>
      </c>
      <c r="B2" s="260"/>
      <c r="C2" s="260"/>
      <c r="D2" s="260"/>
      <c r="E2" s="260"/>
      <c r="F2" s="260"/>
      <c r="G2" s="260"/>
      <c r="H2" s="260"/>
      <c r="I2" s="260"/>
      <c r="J2" s="260"/>
      <c r="K2" s="260"/>
      <c r="L2" s="260"/>
      <c r="M2" s="260"/>
      <c r="N2" s="260"/>
      <c r="O2" s="260"/>
    </row>
    <row r="3" spans="1:16" ht="30.95" customHeight="1" thickBot="1" x14ac:dyDescent="0.3">
      <c r="A3" s="253" t="s">
        <v>126</v>
      </c>
      <c r="B3" s="254"/>
      <c r="C3" s="254"/>
      <c r="D3" s="254"/>
      <c r="E3" s="254"/>
      <c r="F3" s="255"/>
      <c r="G3" s="261" t="s">
        <v>100</v>
      </c>
      <c r="H3" s="125" t="s">
        <v>77</v>
      </c>
      <c r="I3" s="126" t="s">
        <v>78</v>
      </c>
      <c r="J3" s="126" t="s">
        <v>98</v>
      </c>
      <c r="K3" s="295" t="s">
        <v>128</v>
      </c>
      <c r="L3" s="296"/>
      <c r="M3" s="297"/>
      <c r="N3" s="279" t="s">
        <v>97</v>
      </c>
      <c r="O3" s="280"/>
    </row>
    <row r="4" spans="1:16" ht="60.75" thickBot="1" x14ac:dyDescent="0.3">
      <c r="A4" s="93" t="s">
        <v>125</v>
      </c>
      <c r="B4" s="75" t="s">
        <v>36</v>
      </c>
      <c r="C4" s="75" t="s">
        <v>37</v>
      </c>
      <c r="D4" s="75" t="s">
        <v>134</v>
      </c>
      <c r="E4" s="68" t="s">
        <v>135</v>
      </c>
      <c r="F4" s="244" t="s">
        <v>68</v>
      </c>
      <c r="G4" s="262"/>
      <c r="H4" s="127">
        <f>C5</f>
        <v>0</v>
      </c>
      <c r="I4" s="128">
        <f>H4*5</f>
        <v>0</v>
      </c>
      <c r="J4" s="129">
        <f>B5</f>
        <v>0</v>
      </c>
      <c r="K4" s="293">
        <f>F5/1.3004</f>
        <v>0</v>
      </c>
      <c r="L4" s="298"/>
      <c r="M4" s="299"/>
      <c r="N4" s="293">
        <f>K4*0.2123</f>
        <v>0</v>
      </c>
      <c r="O4" s="294"/>
      <c r="P4" s="94"/>
    </row>
    <row r="5" spans="1:16" ht="33" customHeight="1" thickBot="1" x14ac:dyDescent="0.3">
      <c r="A5" s="48" t="s">
        <v>74</v>
      </c>
      <c r="B5" s="49"/>
      <c r="C5" s="49"/>
      <c r="D5" s="43"/>
      <c r="E5" s="130">
        <f>ROUND((D5/8)*C5,)</f>
        <v>0</v>
      </c>
      <c r="F5" s="131">
        <f>E5*B5</f>
        <v>0</v>
      </c>
      <c r="G5" s="262"/>
      <c r="H5" s="264" t="s">
        <v>38</v>
      </c>
      <c r="I5" s="265"/>
      <c r="J5" s="264" t="s">
        <v>113</v>
      </c>
      <c r="K5" s="265"/>
      <c r="L5" s="266" t="s">
        <v>60</v>
      </c>
      <c r="M5" s="267"/>
      <c r="N5" s="279" t="s">
        <v>96</v>
      </c>
      <c r="O5" s="280"/>
    </row>
    <row r="6" spans="1:16" ht="31.5" customHeight="1" thickBot="1" x14ac:dyDescent="0.3">
      <c r="A6" s="256" t="s">
        <v>127</v>
      </c>
      <c r="B6" s="257"/>
      <c r="C6" s="257"/>
      <c r="D6" s="257"/>
      <c r="E6" s="257"/>
      <c r="F6" s="258"/>
      <c r="G6" s="262"/>
      <c r="H6" s="281">
        <f>B8</f>
        <v>0</v>
      </c>
      <c r="I6" s="282"/>
      <c r="J6" s="283">
        <f>H6+J4</f>
        <v>0</v>
      </c>
      <c r="K6" s="284"/>
      <c r="L6" s="289">
        <f>E8</f>
        <v>0</v>
      </c>
      <c r="M6" s="290"/>
      <c r="N6" s="291">
        <f>IFERROR(F8,0)</f>
        <v>0</v>
      </c>
      <c r="O6" s="292"/>
    </row>
    <row r="7" spans="1:16" ht="59.25" customHeight="1" thickBot="1" x14ac:dyDescent="0.5">
      <c r="A7" s="93" t="s">
        <v>125</v>
      </c>
      <c r="B7" s="95" t="s">
        <v>38</v>
      </c>
      <c r="C7" s="83" t="s">
        <v>64</v>
      </c>
      <c r="D7" s="96" t="s">
        <v>65</v>
      </c>
      <c r="E7" s="69" t="s">
        <v>60</v>
      </c>
      <c r="F7" s="97" t="s">
        <v>61</v>
      </c>
      <c r="G7" s="262"/>
      <c r="H7" s="285" t="s">
        <v>99</v>
      </c>
      <c r="I7" s="286"/>
      <c r="J7" s="286"/>
      <c r="K7" s="286"/>
      <c r="L7" s="286"/>
      <c r="M7" s="287"/>
      <c r="N7" s="287"/>
      <c r="O7" s="288"/>
    </row>
    <row r="8" spans="1:16" ht="59.25" customHeight="1" thickBot="1" x14ac:dyDescent="0.3">
      <c r="A8" s="98" t="s">
        <v>74</v>
      </c>
      <c r="B8" s="52"/>
      <c r="C8" s="53"/>
      <c r="D8" s="53"/>
      <c r="E8" s="132">
        <f>IF(AND(B8=0,C8=0,D8=0),0,IF(AND(B8&gt;=2,C8=0),"bitte GAGEN für 1-2 Vorstellungen ausfüllen",IF(AND(B8&gt;2,C8=0),"bitte GAGEN für 1-2 Vorstellungen ausfüllen",IF(AND(B8&gt;2,C8&gt;0,D8=0),"bitte GAGEN ab der 3. Vorstellung ausfüllen",IF(B8&lt;=2,C8*B8,IF(B8&gt;2,C8*2+(B8-2)*D8,0))))))</f>
        <v>0</v>
      </c>
      <c r="F8" s="133">
        <f>E8+F5</f>
        <v>0</v>
      </c>
      <c r="G8" s="263"/>
      <c r="H8" s="268" t="s">
        <v>83</v>
      </c>
      <c r="I8" s="269"/>
      <c r="J8" s="269"/>
      <c r="K8" s="269"/>
      <c r="L8" s="270"/>
      <c r="M8" s="271" t="s">
        <v>84</v>
      </c>
      <c r="N8" s="271"/>
      <c r="O8" s="272"/>
    </row>
    <row r="9" spans="1:16" ht="24" thickBot="1" x14ac:dyDescent="0.25">
      <c r="E9" s="99"/>
      <c r="H9" s="276">
        <f>N6/1.3004</f>
        <v>0</v>
      </c>
      <c r="I9" s="277"/>
      <c r="J9" s="277"/>
      <c r="K9" s="277"/>
      <c r="L9" s="278"/>
      <c r="M9" s="273">
        <f>H9*0.2123</f>
        <v>0</v>
      </c>
      <c r="N9" s="274"/>
      <c r="O9" s="275"/>
    </row>
    <row r="10" spans="1:16" x14ac:dyDescent="0.2">
      <c r="A10" s="134" t="s">
        <v>85</v>
      </c>
      <c r="B10" s="134"/>
      <c r="C10" s="134"/>
      <c r="D10" s="135"/>
      <c r="E10" s="100"/>
      <c r="L10" s="101"/>
      <c r="M10" s="102"/>
      <c r="N10" s="101"/>
      <c r="O10" s="101"/>
    </row>
    <row r="11" spans="1:16" x14ac:dyDescent="0.2">
      <c r="A11" s="136" t="s">
        <v>86</v>
      </c>
      <c r="B11" s="137" t="s">
        <v>87</v>
      </c>
      <c r="C11" s="138"/>
      <c r="D11" s="139"/>
      <c r="E11" s="100"/>
      <c r="L11" s="101"/>
      <c r="M11" s="102"/>
      <c r="N11" s="101"/>
      <c r="O11" s="101"/>
    </row>
    <row r="12" spans="1:16" x14ac:dyDescent="0.2">
      <c r="A12" s="136" t="s">
        <v>88</v>
      </c>
      <c r="B12" s="140"/>
      <c r="C12" s="141">
        <f>IFERROR(H9,0)</f>
        <v>0</v>
      </c>
      <c r="D12" s="139">
        <f>D19/1.3004</f>
        <v>0</v>
      </c>
      <c r="E12" s="100"/>
      <c r="L12" s="105"/>
      <c r="M12" s="106"/>
      <c r="N12" s="105"/>
      <c r="O12" s="105"/>
    </row>
    <row r="13" spans="1:16" x14ac:dyDescent="0.2">
      <c r="A13" s="136" t="s">
        <v>89</v>
      </c>
      <c r="B13" s="142">
        <v>0.21229999999999999</v>
      </c>
      <c r="C13" s="143">
        <f>IFERROR(C12*0.2123,0)</f>
        <v>0</v>
      </c>
      <c r="D13" s="139">
        <f>D19/1.3004*0.2123</f>
        <v>0</v>
      </c>
      <c r="E13" s="100"/>
    </row>
    <row r="14" spans="1:16" x14ac:dyDescent="0.2">
      <c r="A14" s="136" t="s">
        <v>90</v>
      </c>
      <c r="B14" s="142">
        <v>3.9E-2</v>
      </c>
      <c r="C14" s="143">
        <f>C12*0.039</f>
        <v>0</v>
      </c>
      <c r="D14" s="139">
        <f>D19/1.3004*0.039</f>
        <v>0</v>
      </c>
      <c r="E14" s="100"/>
    </row>
    <row r="15" spans="1:16" x14ac:dyDescent="0.2">
      <c r="A15" s="136" t="s">
        <v>91</v>
      </c>
      <c r="B15" s="142">
        <v>3.8E-3</v>
      </c>
      <c r="C15" s="143">
        <f>C12*0.0038</f>
        <v>0</v>
      </c>
      <c r="D15" s="139">
        <f>D19/1.3004*0.0038</f>
        <v>0</v>
      </c>
      <c r="E15" s="100"/>
    </row>
    <row r="16" spans="1:16" x14ac:dyDescent="0.2">
      <c r="A16" s="136" t="s">
        <v>92</v>
      </c>
      <c r="B16" s="144">
        <v>0.03</v>
      </c>
      <c r="C16" s="143">
        <f>C12*0.03</f>
        <v>0</v>
      </c>
      <c r="D16" s="139">
        <f>D19/1.3004*0.03</f>
        <v>0</v>
      </c>
      <c r="E16" s="100"/>
    </row>
    <row r="17" spans="1:10" x14ac:dyDescent="0.2">
      <c r="A17" s="136" t="s">
        <v>93</v>
      </c>
      <c r="B17" s="142">
        <v>1.5299999999999999E-2</v>
      </c>
      <c r="C17" s="143">
        <f>C12*0.0153</f>
        <v>0</v>
      </c>
      <c r="D17" s="139">
        <f>D19/1.3004*0.0153</f>
        <v>0</v>
      </c>
      <c r="E17" s="100"/>
      <c r="F17" s="100"/>
    </row>
    <row r="18" spans="1:10" x14ac:dyDescent="0.2">
      <c r="A18" s="136" t="s">
        <v>94</v>
      </c>
      <c r="B18" s="145">
        <f>SUM(B13:B17)</f>
        <v>0.3004</v>
      </c>
      <c r="C18" s="143">
        <f>SUM(C13:C17)</f>
        <v>0</v>
      </c>
      <c r="D18" s="139">
        <f>D19/1.3004*0.3004</f>
        <v>0</v>
      </c>
      <c r="E18" s="100"/>
      <c r="I18" s="101"/>
    </row>
    <row r="19" spans="1:10" ht="13.5" thickBot="1" x14ac:dyDescent="0.25">
      <c r="A19" s="146" t="s">
        <v>95</v>
      </c>
      <c r="B19" s="147"/>
      <c r="C19" s="148">
        <f>ROUND(C12+C18,)</f>
        <v>0</v>
      </c>
      <c r="D19" s="149">
        <f>IFERROR(N6,0)</f>
        <v>0</v>
      </c>
      <c r="E19" s="100"/>
      <c r="I19" s="108"/>
      <c r="J19" s="100"/>
    </row>
    <row r="20" spans="1:10" x14ac:dyDescent="0.2">
      <c r="E20" s="100"/>
      <c r="I20" s="108"/>
      <c r="J20" s="100"/>
    </row>
    <row r="21" spans="1:10" x14ac:dyDescent="0.2">
      <c r="I21" s="109"/>
    </row>
    <row r="22" spans="1:10" x14ac:dyDescent="0.2">
      <c r="H22" s="108"/>
      <c r="I22" s="108"/>
    </row>
    <row r="23" spans="1:10" x14ac:dyDescent="0.2">
      <c r="B23" s="100"/>
      <c r="C23" s="100"/>
      <c r="D23" s="100"/>
      <c r="H23" s="108"/>
      <c r="I23" s="108"/>
    </row>
    <row r="24" spans="1:10" x14ac:dyDescent="0.2">
      <c r="A24" s="110"/>
      <c r="B24" s="108"/>
      <c r="C24" s="111"/>
      <c r="D24" s="111"/>
      <c r="E24" s="108"/>
      <c r="F24" s="111"/>
      <c r="G24" s="108"/>
    </row>
    <row r="25" spans="1:10" x14ac:dyDescent="0.2">
      <c r="A25" s="110"/>
      <c r="B25" s="108"/>
      <c r="C25" s="111"/>
      <c r="D25" s="111"/>
      <c r="E25" s="108"/>
      <c r="F25" s="111"/>
      <c r="G25" s="108"/>
    </row>
    <row r="26" spans="1:10" ht="38.25" x14ac:dyDescent="0.2">
      <c r="A26" s="114" t="s">
        <v>77</v>
      </c>
      <c r="B26" s="114" t="s">
        <v>78</v>
      </c>
      <c r="C26" s="114" t="s">
        <v>79</v>
      </c>
      <c r="D26" s="114" t="s">
        <v>80</v>
      </c>
      <c r="E26" s="114" t="s">
        <v>81</v>
      </c>
      <c r="F26" s="114" t="s">
        <v>82</v>
      </c>
      <c r="G26" s="115" t="s">
        <v>83</v>
      </c>
      <c r="H26" s="112" t="s">
        <v>84</v>
      </c>
    </row>
    <row r="27" spans="1:10" ht="38.25" customHeight="1" x14ac:dyDescent="0.2">
      <c r="A27" s="117">
        <v>8</v>
      </c>
      <c r="B27" s="118">
        <f t="shared" ref="B27:B34" si="0">$A27*5</f>
        <v>40</v>
      </c>
      <c r="C27" s="119">
        <v>165</v>
      </c>
      <c r="D27" s="119">
        <f t="shared" ref="D27:D34" si="1">C27/8*$A27</f>
        <v>165</v>
      </c>
      <c r="E27" s="120">
        <v>21</v>
      </c>
      <c r="F27" s="119">
        <f>D27*E27</f>
        <v>3465</v>
      </c>
      <c r="G27" s="121">
        <f>F27/1.3004</f>
        <v>2664.5647493079055</v>
      </c>
      <c r="H27" s="113">
        <f t="shared" ref="H27:H34" si="2">G27*0.2123</f>
        <v>565.68709627806834</v>
      </c>
    </row>
    <row r="28" spans="1:10" ht="60.75" customHeight="1" x14ac:dyDescent="0.2">
      <c r="A28" s="122">
        <v>7.6</v>
      </c>
      <c r="B28" s="104">
        <f t="shared" si="0"/>
        <v>38</v>
      </c>
      <c r="C28" s="107">
        <v>165</v>
      </c>
      <c r="D28" s="107">
        <f t="shared" si="1"/>
        <v>156.75</v>
      </c>
      <c r="E28" s="103">
        <v>21</v>
      </c>
      <c r="F28" s="107">
        <f t="shared" ref="F28:F34" si="3">D28*E28</f>
        <v>3291.75</v>
      </c>
      <c r="G28" s="123">
        <f t="shared" ref="G28:G34" si="4">F28/1.3004</f>
        <v>2531.3365118425099</v>
      </c>
      <c r="H28" s="116">
        <f t="shared" si="2"/>
        <v>537.40274146416482</v>
      </c>
    </row>
    <row r="29" spans="1:10" ht="32.25" customHeight="1" x14ac:dyDescent="0.2">
      <c r="A29" s="122">
        <v>7</v>
      </c>
      <c r="B29" s="104">
        <f t="shared" si="0"/>
        <v>35</v>
      </c>
      <c r="C29" s="107">
        <v>165</v>
      </c>
      <c r="D29" s="107">
        <f t="shared" si="1"/>
        <v>144.375</v>
      </c>
      <c r="E29" s="103">
        <v>21</v>
      </c>
      <c r="F29" s="107">
        <f t="shared" si="3"/>
        <v>3031.875</v>
      </c>
      <c r="G29" s="123">
        <f t="shared" si="4"/>
        <v>2331.4941556444169</v>
      </c>
      <c r="H29" s="116">
        <f t="shared" si="2"/>
        <v>494.97620924330965</v>
      </c>
    </row>
    <row r="30" spans="1:10" x14ac:dyDescent="0.2">
      <c r="A30" s="122">
        <v>6</v>
      </c>
      <c r="B30" s="104">
        <f t="shared" si="0"/>
        <v>30</v>
      </c>
      <c r="C30" s="107">
        <v>165</v>
      </c>
      <c r="D30" s="107">
        <f t="shared" si="1"/>
        <v>123.75</v>
      </c>
      <c r="E30" s="103">
        <v>21</v>
      </c>
      <c r="F30" s="107">
        <f t="shared" si="3"/>
        <v>2598.75</v>
      </c>
      <c r="G30" s="123">
        <f t="shared" si="4"/>
        <v>1998.423561980929</v>
      </c>
      <c r="H30" s="116">
        <f t="shared" si="2"/>
        <v>424.2653222085512</v>
      </c>
    </row>
    <row r="31" spans="1:10" ht="51" customHeight="1" x14ac:dyDescent="0.2">
      <c r="A31" s="122">
        <v>5</v>
      </c>
      <c r="B31" s="104">
        <f t="shared" si="0"/>
        <v>25</v>
      </c>
      <c r="C31" s="107">
        <v>165</v>
      </c>
      <c r="D31" s="107">
        <f t="shared" si="1"/>
        <v>103.125</v>
      </c>
      <c r="E31" s="103">
        <v>21</v>
      </c>
      <c r="F31" s="107">
        <f t="shared" si="3"/>
        <v>2165.625</v>
      </c>
      <c r="G31" s="123">
        <f t="shared" si="4"/>
        <v>1665.3529683174409</v>
      </c>
      <c r="H31" s="116">
        <f t="shared" si="2"/>
        <v>353.55443517379268</v>
      </c>
    </row>
    <row r="32" spans="1:10" ht="33.75" customHeight="1" x14ac:dyDescent="0.2">
      <c r="A32" s="122">
        <v>4</v>
      </c>
      <c r="B32" s="104">
        <f t="shared" si="0"/>
        <v>20</v>
      </c>
      <c r="C32" s="107">
        <v>165</v>
      </c>
      <c r="D32" s="107">
        <f t="shared" si="1"/>
        <v>82.5</v>
      </c>
      <c r="E32" s="103">
        <v>21</v>
      </c>
      <c r="F32" s="107">
        <f t="shared" si="3"/>
        <v>1732.5</v>
      </c>
      <c r="G32" s="123">
        <f t="shared" si="4"/>
        <v>1332.2823746539527</v>
      </c>
      <c r="H32" s="116">
        <f t="shared" si="2"/>
        <v>282.84354813903417</v>
      </c>
    </row>
    <row r="33" spans="1:9" x14ac:dyDescent="0.2">
      <c r="A33" s="122">
        <v>3</v>
      </c>
      <c r="B33" s="104">
        <f t="shared" si="0"/>
        <v>15</v>
      </c>
      <c r="C33" s="107">
        <v>165</v>
      </c>
      <c r="D33" s="107">
        <f t="shared" si="1"/>
        <v>61.875</v>
      </c>
      <c r="E33" s="103">
        <v>21</v>
      </c>
      <c r="F33" s="107">
        <f t="shared" si="3"/>
        <v>1299.375</v>
      </c>
      <c r="G33" s="123">
        <f t="shared" si="4"/>
        <v>999.21178099046449</v>
      </c>
      <c r="H33" s="116">
        <f t="shared" si="2"/>
        <v>212.1326611042756</v>
      </c>
    </row>
    <row r="34" spans="1:9" x14ac:dyDescent="0.2">
      <c r="A34" s="159">
        <v>2</v>
      </c>
      <c r="B34" s="160">
        <f t="shared" si="0"/>
        <v>10</v>
      </c>
      <c r="C34" s="161">
        <v>165</v>
      </c>
      <c r="D34" s="161">
        <f t="shared" si="1"/>
        <v>41.25</v>
      </c>
      <c r="E34" s="162">
        <v>21</v>
      </c>
      <c r="F34" s="161">
        <f t="shared" si="3"/>
        <v>866.25</v>
      </c>
      <c r="G34" s="163">
        <f t="shared" si="4"/>
        <v>666.14118732697636</v>
      </c>
      <c r="H34" s="116">
        <f t="shared" si="2"/>
        <v>141.42177406951708</v>
      </c>
    </row>
    <row r="35" spans="1:9" x14ac:dyDescent="0.2">
      <c r="A35" s="158"/>
      <c r="B35" s="108"/>
      <c r="C35" s="111"/>
      <c r="D35" s="111"/>
      <c r="E35" s="108"/>
      <c r="F35" s="111"/>
      <c r="G35" s="108"/>
      <c r="H35" s="108"/>
      <c r="I35" s="100"/>
    </row>
    <row r="36" spans="1:9" x14ac:dyDescent="0.2">
      <c r="A36" s="158"/>
      <c r="B36" s="108"/>
      <c r="C36" s="111"/>
      <c r="D36" s="111"/>
      <c r="E36" s="108"/>
      <c r="F36" s="111"/>
      <c r="G36" s="108"/>
      <c r="H36" s="108"/>
      <c r="I36" s="100"/>
    </row>
    <row r="37" spans="1:9" x14ac:dyDescent="0.2">
      <c r="A37" s="158"/>
      <c r="B37" s="108"/>
      <c r="C37" s="111"/>
      <c r="D37" s="111"/>
      <c r="E37" s="108"/>
      <c r="F37" s="111"/>
      <c r="G37" s="108"/>
      <c r="H37" s="108"/>
      <c r="I37" s="100"/>
    </row>
    <row r="38" spans="1:9" ht="14.25" customHeight="1" x14ac:dyDescent="0.2">
      <c r="A38" s="251"/>
      <c r="B38" s="252"/>
      <c r="C38" s="252"/>
      <c r="D38" s="252"/>
      <c r="E38" s="108"/>
      <c r="F38" s="111"/>
      <c r="G38" s="108"/>
      <c r="H38" s="108"/>
    </row>
    <row r="39" spans="1:9" x14ac:dyDescent="0.2">
      <c r="A39" s="150"/>
      <c r="B39" s="151"/>
      <c r="C39" s="152"/>
      <c r="D39" s="153"/>
      <c r="E39" s="108"/>
      <c r="F39" s="111"/>
      <c r="G39" s="108"/>
      <c r="H39" s="108"/>
    </row>
    <row r="40" spans="1:9" x14ac:dyDescent="0.2">
      <c r="A40" s="150"/>
      <c r="B40" s="152"/>
      <c r="C40" s="154"/>
      <c r="D40" s="153"/>
      <c r="E40" s="108"/>
      <c r="F40" s="111"/>
      <c r="G40" s="108"/>
      <c r="H40" s="108"/>
    </row>
    <row r="41" spans="1:9" x14ac:dyDescent="0.2">
      <c r="A41" s="150"/>
      <c r="B41" s="155"/>
      <c r="C41" s="153"/>
      <c r="D41" s="153"/>
      <c r="E41" s="108"/>
      <c r="F41" s="108"/>
      <c r="G41" s="108"/>
      <c r="H41" s="108"/>
    </row>
    <row r="42" spans="1:9" x14ac:dyDescent="0.2">
      <c r="A42" s="150"/>
      <c r="B42" s="155"/>
      <c r="C42" s="153"/>
      <c r="D42" s="153"/>
      <c r="E42" s="108"/>
      <c r="F42" s="111"/>
      <c r="G42" s="108"/>
      <c r="H42" s="108"/>
    </row>
    <row r="43" spans="1:9" x14ac:dyDescent="0.2">
      <c r="A43" s="150"/>
      <c r="B43" s="155"/>
      <c r="C43" s="153"/>
      <c r="D43" s="153"/>
      <c r="E43" s="108"/>
      <c r="F43" s="111"/>
      <c r="G43" s="108"/>
      <c r="H43" s="108"/>
    </row>
    <row r="44" spans="1:9" x14ac:dyDescent="0.2">
      <c r="A44" s="150"/>
      <c r="B44" s="156"/>
      <c r="C44" s="153"/>
      <c r="D44" s="153"/>
      <c r="E44" s="108"/>
      <c r="F44" s="111"/>
      <c r="G44" s="108"/>
      <c r="H44" s="108"/>
    </row>
    <row r="45" spans="1:9" x14ac:dyDescent="0.2">
      <c r="A45" s="150"/>
      <c r="B45" s="155"/>
      <c r="C45" s="153"/>
      <c r="D45" s="153"/>
      <c r="E45" s="108"/>
      <c r="F45" s="111"/>
      <c r="G45" s="108"/>
      <c r="H45" s="109"/>
    </row>
    <row r="46" spans="1:9" x14ac:dyDescent="0.2">
      <c r="A46" s="150"/>
      <c r="B46" s="157"/>
      <c r="C46" s="153"/>
      <c r="D46" s="153"/>
      <c r="E46" s="108"/>
      <c r="F46" s="111"/>
      <c r="G46" s="108"/>
    </row>
    <row r="47" spans="1:9" x14ac:dyDescent="0.2">
      <c r="A47" s="150"/>
      <c r="B47" s="158"/>
      <c r="C47" s="154"/>
      <c r="D47" s="154"/>
      <c r="E47" s="109"/>
      <c r="F47" s="124"/>
      <c r="G47" s="109"/>
    </row>
  </sheetData>
  <sheetProtection formatCells="0" formatColumns="0" formatRows="0"/>
  <mergeCells count="23">
    <mergeCell ref="H7:O7"/>
    <mergeCell ref="L6:M6"/>
    <mergeCell ref="N6:O6"/>
    <mergeCell ref="N3:O3"/>
    <mergeCell ref="N4:O4"/>
    <mergeCell ref="K3:M3"/>
    <mergeCell ref="K4:M4"/>
    <mergeCell ref="A1:I1"/>
    <mergeCell ref="A38:D38"/>
    <mergeCell ref="A3:F3"/>
    <mergeCell ref="A6:F6"/>
    <mergeCell ref="A2:O2"/>
    <mergeCell ref="G3:G8"/>
    <mergeCell ref="H5:I5"/>
    <mergeCell ref="J5:K5"/>
    <mergeCell ref="L5:M5"/>
    <mergeCell ref="H8:L8"/>
    <mergeCell ref="M8:O8"/>
    <mergeCell ref="M9:O9"/>
    <mergeCell ref="H9:L9"/>
    <mergeCell ref="N5:O5"/>
    <mergeCell ref="H6:I6"/>
    <mergeCell ref="J6:K6"/>
  </mergeCells>
  <pageMargins left="0.7" right="0.7" top="0.78740157499999996" bottom="0.78740157499999996" header="0.3" footer="0.3"/>
  <pageSetup paperSize="9" scale="48" orientation="landscape" r:id="rId1"/>
  <headerFooter>
    <oddHeader>&amp;A</oddHead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Infos</vt:lpstr>
      <vt:lpstr>A) Personal Künstlerisch</vt:lpstr>
      <vt:lpstr>B) Personal Verwaltung</vt:lpstr>
      <vt:lpstr>C) SACHAUFWAND</vt:lpstr>
      <vt:lpstr>D) Einnahmen-Ausgaben ab 5001€</vt:lpstr>
      <vt:lpstr>++Bruttolohnrechner++</vt:lpstr>
      <vt:lpstr>'A) Personal Künstlerisch'!Druckbereich</vt:lpstr>
      <vt:lpstr>'B) Personal Verwaltung'!Druckbereich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2020-12-17T14:50:23Z</cp:lastPrinted>
  <dcterms:created xsi:type="dcterms:W3CDTF">2020-08-25T10:50:37Z</dcterms:created>
  <dcterms:modified xsi:type="dcterms:W3CDTF">2022-07-01T11:06:17Z</dcterms:modified>
</cp:coreProperties>
</file>